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pivotCache/pivotCacheDefinition1.xml" ContentType="application/vnd.openxmlformats-officedocument.spreadsheetml.pivotCacheDefinition+xml"/>
  <Override PartName="/xl/pivotCache/pivotCacheRecords1.xml" ContentType="application/vnd.openxmlformats-officedocument.spreadsheetml.pivotCacheRecords+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drawings/drawing2.xml" ContentType="application/vnd.openxmlformats-officedocument.drawing+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drawings/drawing3.xml" ContentType="application/vnd.openxmlformats-officedocument.drawing+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pivotTables/pivotTable1.xml" ContentType="application/vnd.openxmlformats-officedocument.spreadsheetml.pivotTable+xml"/>
  <Override PartName="/xl/pivotTables/pivotTable2.xml" ContentType="application/vnd.openxmlformats-officedocument.spreadsheetml.pivotTable+xml"/>
  <Override PartName="/xl/pivotTables/pivotTable3.xml" ContentType="application/vnd.openxmlformats-officedocument.spreadsheetml.pivotTable+xml"/>
  <Override PartName="/xl/pivotTables/pivotTable4.xml" ContentType="application/vnd.openxmlformats-officedocument.spreadsheetml.pivotTable+xml"/>
  <Override PartName="/xl/drawings/drawing4.xml" ContentType="application/vnd.openxmlformats-officedocument.drawing+xml"/>
  <Override PartName="/xl/ctrlProps/ctrlProp19.xml" ContentType="application/vnd.ms-excel.controlproperties+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527" codeName="{B6124F1A-AFFB-F854-7757-9A1D4C6FC43C}"/>
  <workbookPr codeName="ThisWorkbook" defaultThemeVersion="124226"/>
  <mc:AlternateContent xmlns:mc="http://schemas.openxmlformats.org/markup-compatibility/2006">
    <mc:Choice Requires="x15">
      <x15ac:absPath xmlns:x15ac="http://schemas.microsoft.com/office/spreadsheetml/2010/11/ac" url="D:\1_MSState University\EXTENSION\FACT SHEETS Extension\"/>
    </mc:Choice>
  </mc:AlternateContent>
  <xr:revisionPtr revIDLastSave="0" documentId="13_ncr:1_{F0CCA6CC-998C-44DD-9BF3-B24A7D6DA508}" xr6:coauthVersionLast="47" xr6:coauthVersionMax="47" xr10:uidLastSave="{00000000-0000-0000-0000-000000000000}"/>
  <bookViews>
    <workbookView xWindow="-120" yWindow="-120" windowWidth="29040" windowHeight="15840" activeTab="1" xr2:uid="{00000000-000D-0000-FFFF-FFFF00000000}"/>
  </bookViews>
  <sheets>
    <sheet name="Config" sheetId="6" r:id="rId1"/>
    <sheet name="Kid Data" sheetId="1" r:id="rId2"/>
    <sheet name="Doe Data" sheetId="3" r:id="rId3"/>
    <sheet name="Buck Data" sheetId="4" r:id="rId4"/>
    <sheet name="Summary" sheetId="8" r:id="rId5"/>
    <sheet name="Tables" sheetId="2" r:id="rId6"/>
    <sheet name="Kid Recording Sheet" sheetId="9" r:id="rId7"/>
    <sheet name="User Guide" sheetId="7" r:id="rId8"/>
  </sheets>
  <definedNames>
    <definedName name="_Fill" localSheetId="3" hidden="1">'Kid Data'!#REF!</definedName>
    <definedName name="_Fill" hidden="1">'Kid Data'!#REF!</definedName>
    <definedName name="_Key1" localSheetId="3" hidden="1">'Kid Data'!#REF!</definedName>
    <definedName name="_Key1" hidden="1">'Kid Data'!#REF!</definedName>
    <definedName name="_Key2" hidden="1">'Kid Data'!$Q$10</definedName>
    <definedName name="_Order1" hidden="1">255</definedName>
    <definedName name="_Order2" hidden="1">0</definedName>
    <definedName name="_Sort" hidden="1">'Kid Data'!$C$10:$R$34</definedName>
    <definedName name="Age_Group_120_Ave_Adj_WW">'Kid Data'!$R$5</definedName>
    <definedName name="Age_Group_120_Criteria">Tables!$K$7:$K$8</definedName>
    <definedName name="Age_Group_120_N">'Kid Data'!$Q$5</definedName>
    <definedName name="Age_Group_60_Ave_Adj_WW">'Kid Data'!$N$5</definedName>
    <definedName name="Age_Group_60_Criteria">Tables!$I$7:$I$8</definedName>
    <definedName name="Age_Group_60_N">'Kid Data'!$M$5</definedName>
    <definedName name="Age_Group_90_Ave_Adj_WW">'Kid Data'!$P$5</definedName>
    <definedName name="Age_Group_90_Criteria">Tables!$J$7:$J$8</definedName>
    <definedName name="Age_Group_90_N">'Kid Data'!$O$5</definedName>
    <definedName name="Age_Group_Table">Tables!$A$7:$B$10</definedName>
    <definedName name="Age_of_Dam_Adj_Factors_Table">Tables!$A$16:$B$20</definedName>
    <definedName name="Age_Of_Dam_Table">Tables!$D$7:$E$11</definedName>
    <definedName name="Birth__Rearing_Type_Adj_Factors_Table">Tables!$A$24:$B$31</definedName>
    <definedName name="Buck_Count">Tables!$O$8</definedName>
    <definedName name="Buck_Data_List">'Buck Data'!$B$7:$B$26</definedName>
    <definedName name="Buck_Data_Table">'Buck Data'!$B$6:$G$26</definedName>
    <definedName name="Buck_Data_Table_2">'Buck Data'!$A$6:$G$26</definedName>
    <definedName name="Buck_Kid_Adj_Factors_Table">Tables!$A$24:$H$28</definedName>
    <definedName name="Doe_Count">Tables!$N$8</definedName>
    <definedName name="Doe_Data_List">'Doe Data'!$B$6:$B$106</definedName>
    <definedName name="Doe_Data_Table">'Doe Data'!$B$6:$G$56</definedName>
    <definedName name="Doe_Data_Table_2">'Doe Data'!$A$6:$G$106</definedName>
    <definedName name="Doe_Data_Table_w_Number">'Doe Data'!$A$6:$G$106</definedName>
    <definedName name="Doe_Kid_Adj_Factors_Table">Tables!$A$16:$H$20</definedName>
    <definedName name="Farm_Name">Config!$B$5</definedName>
    <definedName name="Farm_Owner">Config!$B$6</definedName>
    <definedName name="Kid_Count">Tables!$M$8</definedName>
    <definedName name="Kid_Data_Table">'Kid Data'!$B$9:$R$59</definedName>
    <definedName name="Kid_Data_Table_2">'Kid Data'!$A$9:$R$209</definedName>
    <definedName name="Kid_Year">Config!$B$7</definedName>
    <definedName name="_xlnm.Print_Area" localSheetId="3">'Buck Data'!$A$1:$G$6</definedName>
    <definedName name="_xlnm.Print_Area" localSheetId="2">'Doe Data'!$A$1:$G$6</definedName>
    <definedName name="_xlnm.Print_Titles" localSheetId="3">'Buck Data'!$6:$6</definedName>
    <definedName name="_xlnm.Print_Titles" localSheetId="2">'Doe Data'!$6:$6</definedName>
    <definedName name="_xlnm.Print_Titles" localSheetId="1">'Kid Data'!$9:$9</definedName>
    <definedName name="Sex_of_Kid_Adj_Factors_Table">Tables!$A$34:$B$37</definedName>
    <definedName name="Wether_Kid_Adj_Factors_Table">Tables!$A$34:$H$38</definedName>
    <definedName name="Wether_Lamb_Adj_Factors_Table">Tables!$A$34:$H$38</definedName>
  </definedNames>
  <calcPr calcId="191029"/>
  <pivotCaches>
    <pivotCache cacheId="0" r:id="rId9"/>
  </pivotCaches>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R209" i="1" l="1"/>
  <c r="R18" i="1"/>
  <c r="R19" i="1"/>
  <c r="R20" i="1"/>
  <c r="R21" i="1"/>
  <c r="R22" i="1"/>
  <c r="R23" i="1"/>
  <c r="R24" i="1"/>
  <c r="R25" i="1"/>
  <c r="R26" i="1"/>
  <c r="R27" i="1"/>
  <c r="R28" i="1"/>
  <c r="R29" i="1"/>
  <c r="R30" i="1"/>
  <c r="R31" i="1"/>
  <c r="R32" i="1"/>
  <c r="R33" i="1"/>
  <c r="R34" i="1"/>
  <c r="R35" i="1"/>
  <c r="R36" i="1"/>
  <c r="R37" i="1"/>
  <c r="R38" i="1"/>
  <c r="R39" i="1"/>
  <c r="R40" i="1"/>
  <c r="R41" i="1"/>
  <c r="R42" i="1"/>
  <c r="R43" i="1"/>
  <c r="R44" i="1"/>
  <c r="R45" i="1"/>
  <c r="R46" i="1"/>
  <c r="R47" i="1"/>
  <c r="R48" i="1"/>
  <c r="R49" i="1"/>
  <c r="R50" i="1"/>
  <c r="R51" i="1"/>
  <c r="R52" i="1"/>
  <c r="R53" i="1"/>
  <c r="R54" i="1"/>
  <c r="R55" i="1"/>
  <c r="R56" i="1"/>
  <c r="R57" i="1"/>
  <c r="R58" i="1"/>
  <c r="R59" i="1"/>
  <c r="R60" i="1"/>
  <c r="R61" i="1"/>
  <c r="R62" i="1"/>
  <c r="R63" i="1"/>
  <c r="R64" i="1"/>
  <c r="R65" i="1"/>
  <c r="R66" i="1"/>
  <c r="R67" i="1"/>
  <c r="R68" i="1"/>
  <c r="R69" i="1"/>
  <c r="R70" i="1"/>
  <c r="R71" i="1"/>
  <c r="R72" i="1"/>
  <c r="R73" i="1"/>
  <c r="R74" i="1"/>
  <c r="R75" i="1"/>
  <c r="R76" i="1"/>
  <c r="R77" i="1"/>
  <c r="R78" i="1"/>
  <c r="R79" i="1"/>
  <c r="R80" i="1"/>
  <c r="R81" i="1"/>
  <c r="R82" i="1"/>
  <c r="R83" i="1"/>
  <c r="R84" i="1"/>
  <c r="R85" i="1"/>
  <c r="R86" i="1"/>
  <c r="R87" i="1"/>
  <c r="R88" i="1"/>
  <c r="R89" i="1"/>
  <c r="R90" i="1"/>
  <c r="R91" i="1"/>
  <c r="R92" i="1"/>
  <c r="R93" i="1"/>
  <c r="R94" i="1"/>
  <c r="R95" i="1"/>
  <c r="R96" i="1"/>
  <c r="R97" i="1"/>
  <c r="R98" i="1"/>
  <c r="R99" i="1"/>
  <c r="R100" i="1"/>
  <c r="R101" i="1"/>
  <c r="R102" i="1"/>
  <c r="R103" i="1"/>
  <c r="R104" i="1"/>
  <c r="R105" i="1"/>
  <c r="R106" i="1"/>
  <c r="R107" i="1"/>
  <c r="R108" i="1"/>
  <c r="R109" i="1"/>
  <c r="R110" i="1"/>
  <c r="R111" i="1"/>
  <c r="R112" i="1"/>
  <c r="R113" i="1"/>
  <c r="R114" i="1"/>
  <c r="R115" i="1"/>
  <c r="R116" i="1"/>
  <c r="R117" i="1"/>
  <c r="R118" i="1"/>
  <c r="R119" i="1"/>
  <c r="R120" i="1"/>
  <c r="R121" i="1"/>
  <c r="R122" i="1"/>
  <c r="R123" i="1"/>
  <c r="R124" i="1"/>
  <c r="R125" i="1"/>
  <c r="R126" i="1"/>
  <c r="R127" i="1"/>
  <c r="R128" i="1"/>
  <c r="R129" i="1"/>
  <c r="R130" i="1"/>
  <c r="R131" i="1"/>
  <c r="R132" i="1"/>
  <c r="R133" i="1"/>
  <c r="R134" i="1"/>
  <c r="R135" i="1"/>
  <c r="R136" i="1"/>
  <c r="R137" i="1"/>
  <c r="R138" i="1"/>
  <c r="R139" i="1"/>
  <c r="R140" i="1"/>
  <c r="R141" i="1"/>
  <c r="R142" i="1"/>
  <c r="R143" i="1"/>
  <c r="R144" i="1"/>
  <c r="R145" i="1"/>
  <c r="R146" i="1"/>
  <c r="R147" i="1"/>
  <c r="R148" i="1"/>
  <c r="R149" i="1"/>
  <c r="R150" i="1"/>
  <c r="R151" i="1"/>
  <c r="R152" i="1"/>
  <c r="R153" i="1"/>
  <c r="R154" i="1"/>
  <c r="R155" i="1"/>
  <c r="R156" i="1"/>
  <c r="R157" i="1"/>
  <c r="R158" i="1"/>
  <c r="R159" i="1"/>
  <c r="R160" i="1"/>
  <c r="R161" i="1"/>
  <c r="R162" i="1"/>
  <c r="R163" i="1"/>
  <c r="R164" i="1"/>
  <c r="R165" i="1"/>
  <c r="R166" i="1"/>
  <c r="R167" i="1"/>
  <c r="R168" i="1"/>
  <c r="R169" i="1"/>
  <c r="R170" i="1"/>
  <c r="R171" i="1"/>
  <c r="R172" i="1"/>
  <c r="R173" i="1"/>
  <c r="R174" i="1"/>
  <c r="R175" i="1"/>
  <c r="R176" i="1"/>
  <c r="R177" i="1"/>
  <c r="R178" i="1"/>
  <c r="R179" i="1"/>
  <c r="R180" i="1"/>
  <c r="R181" i="1"/>
  <c r="R182" i="1"/>
  <c r="R183" i="1"/>
  <c r="R184" i="1"/>
  <c r="R185" i="1"/>
  <c r="R186" i="1"/>
  <c r="R187" i="1"/>
  <c r="R188" i="1"/>
  <c r="R189" i="1"/>
  <c r="R190" i="1"/>
  <c r="R191" i="1"/>
  <c r="R192" i="1"/>
  <c r="R193" i="1"/>
  <c r="R194" i="1"/>
  <c r="R195" i="1"/>
  <c r="R196" i="1"/>
  <c r="R197" i="1"/>
  <c r="R198" i="1"/>
  <c r="R199" i="1"/>
  <c r="R200" i="1"/>
  <c r="R201" i="1"/>
  <c r="R202" i="1"/>
  <c r="R203" i="1"/>
  <c r="R204" i="1"/>
  <c r="R205" i="1"/>
  <c r="R206" i="1"/>
  <c r="R207" i="1"/>
  <c r="R208" i="1"/>
  <c r="R11" i="1"/>
  <c r="R12" i="1"/>
  <c r="R13" i="1"/>
  <c r="R14" i="1"/>
  <c r="R15" i="1"/>
  <c r="R16" i="1"/>
  <c r="R17" i="1"/>
  <c r="M8" i="2"/>
  <c r="D209" i="1" l="1"/>
  <c r="D208" i="1"/>
  <c r="D207" i="1"/>
  <c r="D206" i="1"/>
  <c r="D205" i="1"/>
  <c r="D204" i="1"/>
  <c r="D203" i="1"/>
  <c r="D202" i="1"/>
  <c r="D201" i="1"/>
  <c r="D200" i="1"/>
  <c r="D199" i="1"/>
  <c r="D198" i="1"/>
  <c r="D197" i="1"/>
  <c r="D196" i="1"/>
  <c r="D195" i="1"/>
  <c r="D194" i="1"/>
  <c r="D193" i="1"/>
  <c r="D192" i="1"/>
  <c r="D191" i="1"/>
  <c r="D190" i="1"/>
  <c r="D189" i="1"/>
  <c r="D188" i="1"/>
  <c r="D187" i="1"/>
  <c r="D186" i="1"/>
  <c r="D185" i="1"/>
  <c r="D184" i="1"/>
  <c r="D183" i="1"/>
  <c r="D182" i="1"/>
  <c r="D181" i="1"/>
  <c r="D180" i="1"/>
  <c r="D179" i="1"/>
  <c r="D178" i="1"/>
  <c r="D177" i="1"/>
  <c r="D176" i="1"/>
  <c r="D175" i="1"/>
  <c r="D174" i="1"/>
  <c r="D173" i="1"/>
  <c r="D172" i="1"/>
  <c r="D171" i="1"/>
  <c r="D170" i="1"/>
  <c r="D169" i="1"/>
  <c r="D168" i="1"/>
  <c r="D167" i="1"/>
  <c r="D166" i="1"/>
  <c r="D165" i="1"/>
  <c r="D164" i="1"/>
  <c r="D163" i="1"/>
  <c r="D162" i="1"/>
  <c r="D161" i="1"/>
  <c r="D160" i="1"/>
  <c r="D159" i="1"/>
  <c r="D158" i="1"/>
  <c r="D157" i="1"/>
  <c r="D156" i="1"/>
  <c r="D155" i="1"/>
  <c r="D154" i="1"/>
  <c r="D153" i="1"/>
  <c r="D152" i="1"/>
  <c r="D151" i="1"/>
  <c r="D150" i="1"/>
  <c r="D149" i="1"/>
  <c r="D148" i="1"/>
  <c r="D147" i="1"/>
  <c r="D146" i="1"/>
  <c r="D145" i="1"/>
  <c r="D144" i="1"/>
  <c r="D143" i="1"/>
  <c r="D142" i="1"/>
  <c r="D141" i="1"/>
  <c r="D140" i="1"/>
  <c r="D139" i="1"/>
  <c r="D138" i="1"/>
  <c r="D137" i="1"/>
  <c r="D136" i="1"/>
  <c r="D135" i="1"/>
  <c r="D134" i="1"/>
  <c r="D133" i="1"/>
  <c r="D132" i="1"/>
  <c r="D131" i="1"/>
  <c r="D130" i="1"/>
  <c r="D129" i="1"/>
  <c r="D128" i="1"/>
  <c r="D127" i="1"/>
  <c r="D126" i="1"/>
  <c r="D125" i="1"/>
  <c r="D124" i="1"/>
  <c r="D123" i="1"/>
  <c r="D122" i="1"/>
  <c r="D121" i="1"/>
  <c r="D120" i="1"/>
  <c r="D119" i="1"/>
  <c r="D118" i="1"/>
  <c r="D117" i="1"/>
  <c r="D116" i="1"/>
  <c r="D115" i="1"/>
  <c r="D114" i="1"/>
  <c r="D113" i="1"/>
  <c r="D112" i="1"/>
  <c r="D111" i="1"/>
  <c r="D110" i="1"/>
  <c r="D109" i="1"/>
  <c r="D108" i="1"/>
  <c r="D107" i="1"/>
  <c r="D106" i="1"/>
  <c r="D105" i="1"/>
  <c r="D104" i="1"/>
  <c r="D103" i="1"/>
  <c r="D102" i="1"/>
  <c r="D101" i="1"/>
  <c r="D100" i="1"/>
  <c r="D99" i="1"/>
  <c r="D98" i="1"/>
  <c r="D97" i="1"/>
  <c r="D96" i="1"/>
  <c r="D95" i="1"/>
  <c r="D94" i="1"/>
  <c r="D93" i="1"/>
  <c r="D92" i="1"/>
  <c r="D91" i="1"/>
  <c r="D90" i="1"/>
  <c r="D89" i="1"/>
  <c r="D88" i="1"/>
  <c r="D87" i="1"/>
  <c r="D86" i="1"/>
  <c r="D85" i="1"/>
  <c r="D84" i="1"/>
  <c r="D83" i="1"/>
  <c r="D82" i="1"/>
  <c r="D81" i="1"/>
  <c r="D80" i="1"/>
  <c r="D79" i="1"/>
  <c r="D78" i="1"/>
  <c r="D77" i="1"/>
  <c r="D76" i="1"/>
  <c r="D75" i="1"/>
  <c r="D74" i="1"/>
  <c r="D73" i="1"/>
  <c r="D72" i="1"/>
  <c r="D71" i="1"/>
  <c r="D70" i="1"/>
  <c r="D69" i="1"/>
  <c r="D68" i="1"/>
  <c r="D67" i="1"/>
  <c r="D66" i="1"/>
  <c r="D65" i="1"/>
  <c r="D64" i="1"/>
  <c r="D63" i="1"/>
  <c r="D62" i="1"/>
  <c r="D61" i="1"/>
  <c r="D60" i="1"/>
  <c r="D59" i="1"/>
  <c r="D58" i="1"/>
  <c r="D57" i="1"/>
  <c r="D56" i="1"/>
  <c r="D55" i="1"/>
  <c r="D54" i="1"/>
  <c r="D53" i="1"/>
  <c r="D52" i="1"/>
  <c r="D51" i="1"/>
  <c r="D50" i="1"/>
  <c r="D49" i="1"/>
  <c r="D48" i="1"/>
  <c r="D47" i="1"/>
  <c r="D46" i="1"/>
  <c r="D45" i="1"/>
  <c r="D44" i="1"/>
  <c r="D43" i="1"/>
  <c r="D42" i="1"/>
  <c r="D41" i="1"/>
  <c r="D40" i="1"/>
  <c r="D39" i="1"/>
  <c r="D38" i="1"/>
  <c r="D37" i="1"/>
  <c r="D36" i="1"/>
  <c r="D35" i="1"/>
  <c r="D34" i="1"/>
  <c r="D33" i="1"/>
  <c r="D32" i="1"/>
  <c r="D31" i="1"/>
  <c r="D30" i="1"/>
  <c r="D29" i="1"/>
  <c r="D28" i="1"/>
  <c r="D27" i="1"/>
  <c r="D26" i="1"/>
  <c r="D25" i="1"/>
  <c r="D24" i="1"/>
  <c r="D23" i="1"/>
  <c r="D22" i="1"/>
  <c r="D21" i="1"/>
  <c r="D20" i="1"/>
  <c r="D19" i="1"/>
  <c r="D18" i="1"/>
  <c r="D17" i="1"/>
  <c r="D16" i="1"/>
  <c r="D15" i="1"/>
  <c r="D14" i="1"/>
  <c r="D13" i="1"/>
  <c r="D12" i="1"/>
  <c r="D11" i="1"/>
  <c r="D10" i="1"/>
  <c r="K7" i="1"/>
  <c r="C6" i="1"/>
  <c r="C5" i="1" l="1"/>
  <c r="C4" i="1"/>
  <c r="L11" i="1" l="1"/>
  <c r="O11" i="1" s="1"/>
  <c r="L12" i="1"/>
  <c r="N12" i="1" s="1"/>
  <c r="L13" i="1"/>
  <c r="O13" i="1" s="1"/>
  <c r="L14" i="1"/>
  <c r="O14" i="1" s="1"/>
  <c r="L15" i="1"/>
  <c r="O15" i="1" s="1"/>
  <c r="L16" i="1"/>
  <c r="O16" i="1" s="1"/>
  <c r="L17" i="1"/>
  <c r="O17" i="1" s="1"/>
  <c r="L18" i="1"/>
  <c r="M18" i="1" s="1"/>
  <c r="L19" i="1"/>
  <c r="O19" i="1" s="1"/>
  <c r="L20" i="1"/>
  <c r="M20" i="1" s="1"/>
  <c r="L21" i="1"/>
  <c r="N21" i="1" s="1"/>
  <c r="L22" i="1"/>
  <c r="M22" i="1" s="1"/>
  <c r="L23" i="1"/>
  <c r="O23" i="1" s="1"/>
  <c r="L24" i="1"/>
  <c r="O24" i="1" s="1"/>
  <c r="L25" i="1"/>
  <c r="O25" i="1" s="1"/>
  <c r="L26" i="1"/>
  <c r="N26" i="1" s="1"/>
  <c r="L27" i="1"/>
  <c r="O27" i="1" s="1"/>
  <c r="L28" i="1"/>
  <c r="N28" i="1" s="1"/>
  <c r="L29" i="1"/>
  <c r="O29" i="1" s="1"/>
  <c r="L30" i="1"/>
  <c r="N30" i="1" s="1"/>
  <c r="L31" i="1"/>
  <c r="O31" i="1" s="1"/>
  <c r="L32" i="1"/>
  <c r="M32" i="1" s="1"/>
  <c r="L33" i="1"/>
  <c r="O33" i="1" s="1"/>
  <c r="L34" i="1"/>
  <c r="O34" i="1" s="1"/>
  <c r="L35" i="1"/>
  <c r="O35" i="1" s="1"/>
  <c r="L36" i="1"/>
  <c r="N36" i="1" s="1"/>
  <c r="L37" i="1"/>
  <c r="O37" i="1" s="1"/>
  <c r="L38" i="1"/>
  <c r="N38" i="1" s="1"/>
  <c r="L39" i="1"/>
  <c r="O39" i="1" s="1"/>
  <c r="L40" i="1"/>
  <c r="O40" i="1" s="1"/>
  <c r="L41" i="1"/>
  <c r="O41" i="1" s="1"/>
  <c r="L42" i="1"/>
  <c r="M42" i="1" s="1"/>
  <c r="L43" i="1"/>
  <c r="O43" i="1" s="1"/>
  <c r="L44" i="1"/>
  <c r="O44" i="1" s="1"/>
  <c r="L45" i="1"/>
  <c r="O45" i="1" s="1"/>
  <c r="L46" i="1"/>
  <c r="N46" i="1" s="1"/>
  <c r="L47" i="1"/>
  <c r="O47" i="1" s="1"/>
  <c r="L48" i="1"/>
  <c r="M48" i="1" s="1"/>
  <c r="L49" i="1"/>
  <c r="O49" i="1" s="1"/>
  <c r="L50" i="1"/>
  <c r="N50" i="1" s="1"/>
  <c r="L51" i="1"/>
  <c r="O51" i="1" s="1"/>
  <c r="L52" i="1"/>
  <c r="M52" i="1" s="1"/>
  <c r="L53" i="1"/>
  <c r="O53" i="1" s="1"/>
  <c r="L54" i="1"/>
  <c r="M54" i="1" s="1"/>
  <c r="L55" i="1"/>
  <c r="O55" i="1" s="1"/>
  <c r="L56" i="1"/>
  <c r="N56" i="1" s="1"/>
  <c r="L57" i="1"/>
  <c r="N57" i="1" s="1"/>
  <c r="L58" i="1"/>
  <c r="O58" i="1" s="1"/>
  <c r="L59" i="1"/>
  <c r="O59" i="1" s="1"/>
  <c r="L60" i="1"/>
  <c r="O60" i="1" s="1"/>
  <c r="L61" i="1"/>
  <c r="O61" i="1" s="1"/>
  <c r="L62" i="1"/>
  <c r="M62" i="1" s="1"/>
  <c r="L63" i="1"/>
  <c r="O63" i="1" s="1"/>
  <c r="L64" i="1"/>
  <c r="M64" i="1" s="1"/>
  <c r="L65" i="1"/>
  <c r="O65" i="1" s="1"/>
  <c r="L66" i="1"/>
  <c r="M66" i="1" s="1"/>
  <c r="L67" i="1"/>
  <c r="O67" i="1" s="1"/>
  <c r="L68" i="1"/>
  <c r="M68" i="1" s="1"/>
  <c r="L69" i="1"/>
  <c r="O69" i="1" s="1"/>
  <c r="L70" i="1"/>
  <c r="M70" i="1" s="1"/>
  <c r="L71" i="1"/>
  <c r="O71" i="1" s="1"/>
  <c r="L72" i="1"/>
  <c r="M72" i="1" s="1"/>
  <c r="L73" i="1"/>
  <c r="O73" i="1" s="1"/>
  <c r="L74" i="1"/>
  <c r="M74" i="1" s="1"/>
  <c r="L75" i="1"/>
  <c r="O75" i="1" s="1"/>
  <c r="L76" i="1"/>
  <c r="M76" i="1" s="1"/>
  <c r="L77" i="1"/>
  <c r="O77" i="1" s="1"/>
  <c r="L78" i="1"/>
  <c r="M78" i="1" s="1"/>
  <c r="L79" i="1"/>
  <c r="O79" i="1" s="1"/>
  <c r="L80" i="1"/>
  <c r="M80" i="1" s="1"/>
  <c r="L81" i="1"/>
  <c r="O81" i="1" s="1"/>
  <c r="L82" i="1"/>
  <c r="M82" i="1" s="1"/>
  <c r="L83" i="1"/>
  <c r="O83" i="1" s="1"/>
  <c r="L84" i="1"/>
  <c r="M84" i="1" s="1"/>
  <c r="L85" i="1"/>
  <c r="O85" i="1" s="1"/>
  <c r="L86" i="1"/>
  <c r="M86" i="1" s="1"/>
  <c r="L87" i="1"/>
  <c r="O87" i="1" s="1"/>
  <c r="L88" i="1"/>
  <c r="M88" i="1" s="1"/>
  <c r="L89" i="1"/>
  <c r="O89" i="1" s="1"/>
  <c r="L90" i="1"/>
  <c r="M90" i="1" s="1"/>
  <c r="L91" i="1"/>
  <c r="O91" i="1" s="1"/>
  <c r="L92" i="1"/>
  <c r="O92" i="1" s="1"/>
  <c r="L93" i="1"/>
  <c r="O93" i="1" s="1"/>
  <c r="L94" i="1"/>
  <c r="M94" i="1" s="1"/>
  <c r="L95" i="1"/>
  <c r="O95" i="1" s="1"/>
  <c r="L96" i="1"/>
  <c r="M96" i="1" s="1"/>
  <c r="L97" i="1"/>
  <c r="O97" i="1" s="1"/>
  <c r="L98" i="1"/>
  <c r="M98" i="1" s="1"/>
  <c r="L99" i="1"/>
  <c r="O99" i="1" s="1"/>
  <c r="L100" i="1"/>
  <c r="M100" i="1" s="1"/>
  <c r="L101" i="1"/>
  <c r="O101" i="1" s="1"/>
  <c r="L102" i="1"/>
  <c r="M102" i="1" s="1"/>
  <c r="L103" i="1"/>
  <c r="O103" i="1" s="1"/>
  <c r="L104" i="1"/>
  <c r="M104" i="1" s="1"/>
  <c r="L105" i="1"/>
  <c r="O105" i="1" s="1"/>
  <c r="L106" i="1"/>
  <c r="M106" i="1" s="1"/>
  <c r="L107" i="1"/>
  <c r="O107" i="1" s="1"/>
  <c r="L108" i="1"/>
  <c r="M108" i="1" s="1"/>
  <c r="L109" i="1"/>
  <c r="O109" i="1" s="1"/>
  <c r="L110" i="1"/>
  <c r="O110" i="1" s="1"/>
  <c r="L111" i="1"/>
  <c r="O111" i="1" s="1"/>
  <c r="L112" i="1"/>
  <c r="M112" i="1" s="1"/>
  <c r="L113" i="1"/>
  <c r="L114" i="1"/>
  <c r="M114" i="1" s="1"/>
  <c r="L115" i="1"/>
  <c r="O115" i="1" s="1"/>
  <c r="L116" i="1"/>
  <c r="M116" i="1" s="1"/>
  <c r="L117" i="1"/>
  <c r="L118" i="1"/>
  <c r="O118" i="1" s="1"/>
  <c r="L119" i="1"/>
  <c r="L120" i="1"/>
  <c r="M120" i="1" s="1"/>
  <c r="L121" i="1"/>
  <c r="O121" i="1" s="1"/>
  <c r="L122" i="1"/>
  <c r="M122" i="1" s="1"/>
  <c r="L123" i="1"/>
  <c r="L124" i="1"/>
  <c r="M124" i="1" s="1"/>
  <c r="L125" i="1"/>
  <c r="O125" i="1" s="1"/>
  <c r="L126" i="1"/>
  <c r="O126" i="1" s="1"/>
  <c r="L127" i="1"/>
  <c r="O127" i="1" s="1"/>
  <c r="L128" i="1"/>
  <c r="M128" i="1" s="1"/>
  <c r="L129" i="1"/>
  <c r="L130" i="1"/>
  <c r="M130" i="1" s="1"/>
  <c r="L131" i="1"/>
  <c r="O131" i="1" s="1"/>
  <c r="L132" i="1"/>
  <c r="M132" i="1" s="1"/>
  <c r="L133" i="1"/>
  <c r="L134" i="1"/>
  <c r="O134" i="1" s="1"/>
  <c r="L135" i="1"/>
  <c r="L136" i="1"/>
  <c r="M136" i="1" s="1"/>
  <c r="L137" i="1"/>
  <c r="O137" i="1" s="1"/>
  <c r="L138" i="1"/>
  <c r="M138" i="1" s="1"/>
  <c r="L139" i="1"/>
  <c r="L140" i="1"/>
  <c r="M140" i="1" s="1"/>
  <c r="L141" i="1"/>
  <c r="O141" i="1" s="1"/>
  <c r="L142" i="1"/>
  <c r="O142" i="1" s="1"/>
  <c r="L143" i="1"/>
  <c r="O143" i="1" s="1"/>
  <c r="L144" i="1"/>
  <c r="M144" i="1" s="1"/>
  <c r="L145" i="1"/>
  <c r="L146" i="1"/>
  <c r="M146" i="1" s="1"/>
  <c r="L147" i="1"/>
  <c r="O147" i="1" s="1"/>
  <c r="L148" i="1"/>
  <c r="M148" i="1" s="1"/>
  <c r="L149" i="1"/>
  <c r="L150" i="1"/>
  <c r="O150" i="1" s="1"/>
  <c r="L151" i="1"/>
  <c r="L152" i="1"/>
  <c r="M152" i="1" s="1"/>
  <c r="L153" i="1"/>
  <c r="O153" i="1" s="1"/>
  <c r="L154" i="1"/>
  <c r="M154" i="1" s="1"/>
  <c r="L155" i="1"/>
  <c r="L156" i="1"/>
  <c r="M156" i="1" s="1"/>
  <c r="L157" i="1"/>
  <c r="O157" i="1" s="1"/>
  <c r="L158" i="1"/>
  <c r="O158" i="1" s="1"/>
  <c r="L159" i="1"/>
  <c r="O159" i="1" s="1"/>
  <c r="L160" i="1"/>
  <c r="M160" i="1" s="1"/>
  <c r="L161" i="1"/>
  <c r="L162" i="1"/>
  <c r="M162" i="1" s="1"/>
  <c r="L163" i="1"/>
  <c r="O163" i="1" s="1"/>
  <c r="L164" i="1"/>
  <c r="M164" i="1" s="1"/>
  <c r="L165" i="1"/>
  <c r="L166" i="1"/>
  <c r="O166" i="1" s="1"/>
  <c r="L167" i="1"/>
  <c r="L168" i="1"/>
  <c r="M168" i="1" s="1"/>
  <c r="L169" i="1"/>
  <c r="O169" i="1" s="1"/>
  <c r="L170" i="1"/>
  <c r="M170" i="1" s="1"/>
  <c r="L171" i="1"/>
  <c r="L172" i="1"/>
  <c r="M172" i="1" s="1"/>
  <c r="L173" i="1"/>
  <c r="O173" i="1" s="1"/>
  <c r="L174" i="1"/>
  <c r="O174" i="1" s="1"/>
  <c r="L175" i="1"/>
  <c r="O175" i="1" s="1"/>
  <c r="L176" i="1"/>
  <c r="M176" i="1" s="1"/>
  <c r="L177" i="1"/>
  <c r="L178" i="1"/>
  <c r="M178" i="1" s="1"/>
  <c r="L179" i="1"/>
  <c r="O179" i="1" s="1"/>
  <c r="L180" i="1"/>
  <c r="M180" i="1" s="1"/>
  <c r="L181" i="1"/>
  <c r="L182" i="1"/>
  <c r="O182" i="1" s="1"/>
  <c r="L183" i="1"/>
  <c r="L184" i="1"/>
  <c r="M184" i="1" s="1"/>
  <c r="L185" i="1"/>
  <c r="O185" i="1" s="1"/>
  <c r="L186" i="1"/>
  <c r="M186" i="1" s="1"/>
  <c r="L187" i="1"/>
  <c r="L188" i="1"/>
  <c r="M188" i="1" s="1"/>
  <c r="L189" i="1"/>
  <c r="O189" i="1" s="1"/>
  <c r="L190" i="1"/>
  <c r="O190" i="1" s="1"/>
  <c r="L191" i="1"/>
  <c r="O191" i="1" s="1"/>
  <c r="L192" i="1"/>
  <c r="M192" i="1" s="1"/>
  <c r="L193" i="1"/>
  <c r="L194" i="1"/>
  <c r="M194" i="1" s="1"/>
  <c r="L195" i="1"/>
  <c r="O195" i="1" s="1"/>
  <c r="L196" i="1"/>
  <c r="M196" i="1" s="1"/>
  <c r="L197" i="1"/>
  <c r="L198" i="1"/>
  <c r="O198" i="1" s="1"/>
  <c r="L199" i="1"/>
  <c r="L200" i="1"/>
  <c r="M200" i="1" s="1"/>
  <c r="L201" i="1"/>
  <c r="O201" i="1" s="1"/>
  <c r="L202" i="1"/>
  <c r="M202" i="1" s="1"/>
  <c r="L203" i="1"/>
  <c r="L204" i="1"/>
  <c r="M204" i="1" s="1"/>
  <c r="L205" i="1"/>
  <c r="O205" i="1" s="1"/>
  <c r="L206" i="1"/>
  <c r="O206" i="1" s="1"/>
  <c r="L207" i="1"/>
  <c r="O207" i="1" s="1"/>
  <c r="L208" i="1"/>
  <c r="M208" i="1" s="1"/>
  <c r="L209" i="1"/>
  <c r="L10" i="1"/>
  <c r="A1" i="9"/>
  <c r="P60" i="1"/>
  <c r="Q60" i="1" s="1"/>
  <c r="P61" i="1"/>
  <c r="Q61" i="1" s="1"/>
  <c r="P62" i="1"/>
  <c r="Q62" i="1" s="1"/>
  <c r="P63" i="1"/>
  <c r="Q63" i="1" s="1"/>
  <c r="P64" i="1"/>
  <c r="Q64" i="1" s="1"/>
  <c r="P65" i="1"/>
  <c r="Q65" i="1" s="1"/>
  <c r="P66" i="1"/>
  <c r="Q66" i="1" s="1"/>
  <c r="P67" i="1"/>
  <c r="Q67" i="1" s="1"/>
  <c r="P68" i="1"/>
  <c r="Q68" i="1" s="1"/>
  <c r="P69" i="1"/>
  <c r="Q69" i="1" s="1"/>
  <c r="P70" i="1"/>
  <c r="Q70" i="1" s="1"/>
  <c r="P71" i="1"/>
  <c r="Q71" i="1" s="1"/>
  <c r="P72" i="1"/>
  <c r="Q72" i="1" s="1"/>
  <c r="P73" i="1"/>
  <c r="Q73" i="1" s="1"/>
  <c r="P74" i="1"/>
  <c r="Q74" i="1" s="1"/>
  <c r="P75" i="1"/>
  <c r="Q75" i="1" s="1"/>
  <c r="P76" i="1"/>
  <c r="Q76" i="1" s="1"/>
  <c r="P77" i="1"/>
  <c r="Q77" i="1" s="1"/>
  <c r="P78" i="1"/>
  <c r="Q78" i="1" s="1"/>
  <c r="P79" i="1"/>
  <c r="Q79" i="1" s="1"/>
  <c r="P80" i="1"/>
  <c r="Q80" i="1" s="1"/>
  <c r="P81" i="1"/>
  <c r="Q81" i="1" s="1"/>
  <c r="P82" i="1"/>
  <c r="Q82" i="1" s="1"/>
  <c r="P83" i="1"/>
  <c r="Q83" i="1" s="1"/>
  <c r="P84" i="1"/>
  <c r="Q84" i="1" s="1"/>
  <c r="P85" i="1"/>
  <c r="Q85" i="1" s="1"/>
  <c r="P86" i="1"/>
  <c r="Q86" i="1" s="1"/>
  <c r="P87" i="1"/>
  <c r="Q87" i="1" s="1"/>
  <c r="P88" i="1"/>
  <c r="Q88" i="1" s="1"/>
  <c r="P89" i="1"/>
  <c r="Q89" i="1" s="1"/>
  <c r="P90" i="1"/>
  <c r="Q90" i="1" s="1"/>
  <c r="P91" i="1"/>
  <c r="Q91" i="1" s="1"/>
  <c r="P92" i="1"/>
  <c r="Q92" i="1" s="1"/>
  <c r="P93" i="1"/>
  <c r="Q93" i="1" s="1"/>
  <c r="P94" i="1"/>
  <c r="Q94" i="1" s="1"/>
  <c r="P95" i="1"/>
  <c r="Q95" i="1" s="1"/>
  <c r="P96" i="1"/>
  <c r="Q96" i="1" s="1"/>
  <c r="P97" i="1"/>
  <c r="Q97" i="1" s="1"/>
  <c r="P98" i="1"/>
  <c r="Q98" i="1" s="1"/>
  <c r="P99" i="1"/>
  <c r="Q99" i="1" s="1"/>
  <c r="P100" i="1"/>
  <c r="Q100" i="1" s="1"/>
  <c r="P101" i="1"/>
  <c r="Q101" i="1" s="1"/>
  <c r="P102" i="1"/>
  <c r="Q102" i="1" s="1"/>
  <c r="P103" i="1"/>
  <c r="Q103" i="1" s="1"/>
  <c r="P104" i="1"/>
  <c r="Q104" i="1" s="1"/>
  <c r="P105" i="1"/>
  <c r="Q105" i="1" s="1"/>
  <c r="P106" i="1"/>
  <c r="Q106" i="1" s="1"/>
  <c r="P107" i="1"/>
  <c r="Q107" i="1" s="1"/>
  <c r="P108" i="1"/>
  <c r="Q108" i="1" s="1"/>
  <c r="P109" i="1"/>
  <c r="Q109" i="1" s="1"/>
  <c r="P110" i="1"/>
  <c r="Q110" i="1" s="1"/>
  <c r="P111" i="1"/>
  <c r="Q111" i="1" s="1"/>
  <c r="P112" i="1"/>
  <c r="Q112" i="1" s="1"/>
  <c r="P113" i="1"/>
  <c r="Q113" i="1" s="1"/>
  <c r="P114" i="1"/>
  <c r="Q114" i="1" s="1"/>
  <c r="P115" i="1"/>
  <c r="Q115" i="1" s="1"/>
  <c r="P116" i="1"/>
  <c r="Q116" i="1" s="1"/>
  <c r="P117" i="1"/>
  <c r="Q117" i="1" s="1"/>
  <c r="P118" i="1"/>
  <c r="Q118" i="1" s="1"/>
  <c r="P119" i="1"/>
  <c r="Q119" i="1" s="1"/>
  <c r="P120" i="1"/>
  <c r="Q120" i="1" s="1"/>
  <c r="P121" i="1"/>
  <c r="Q121" i="1" s="1"/>
  <c r="P122" i="1"/>
  <c r="Q122" i="1" s="1"/>
  <c r="P123" i="1"/>
  <c r="Q123" i="1" s="1"/>
  <c r="P124" i="1"/>
  <c r="Q124" i="1" s="1"/>
  <c r="P125" i="1"/>
  <c r="Q125" i="1" s="1"/>
  <c r="P126" i="1"/>
  <c r="Q126" i="1" s="1"/>
  <c r="P127" i="1"/>
  <c r="Q127" i="1" s="1"/>
  <c r="P128" i="1"/>
  <c r="Q128" i="1" s="1"/>
  <c r="P129" i="1"/>
  <c r="Q129" i="1" s="1"/>
  <c r="P130" i="1"/>
  <c r="Q130" i="1" s="1"/>
  <c r="P131" i="1"/>
  <c r="Q131" i="1" s="1"/>
  <c r="P132" i="1"/>
  <c r="Q132" i="1" s="1"/>
  <c r="P133" i="1"/>
  <c r="Q133" i="1" s="1"/>
  <c r="P134" i="1"/>
  <c r="Q134" i="1" s="1"/>
  <c r="P135" i="1"/>
  <c r="Q135" i="1" s="1"/>
  <c r="P136" i="1"/>
  <c r="Q136" i="1" s="1"/>
  <c r="P137" i="1"/>
  <c r="Q137" i="1" s="1"/>
  <c r="P138" i="1"/>
  <c r="Q138" i="1" s="1"/>
  <c r="P139" i="1"/>
  <c r="Q139" i="1" s="1"/>
  <c r="P140" i="1"/>
  <c r="Q140" i="1" s="1"/>
  <c r="P141" i="1"/>
  <c r="Q141" i="1" s="1"/>
  <c r="P142" i="1"/>
  <c r="Q142" i="1" s="1"/>
  <c r="P143" i="1"/>
  <c r="Q143" i="1" s="1"/>
  <c r="P144" i="1"/>
  <c r="Q144" i="1" s="1"/>
  <c r="P145" i="1"/>
  <c r="Q145" i="1" s="1"/>
  <c r="P146" i="1"/>
  <c r="Q146" i="1" s="1"/>
  <c r="P147" i="1"/>
  <c r="Q147" i="1" s="1"/>
  <c r="P148" i="1"/>
  <c r="Q148" i="1" s="1"/>
  <c r="P149" i="1"/>
  <c r="Q149" i="1" s="1"/>
  <c r="P150" i="1"/>
  <c r="Q150" i="1" s="1"/>
  <c r="P151" i="1"/>
  <c r="Q151" i="1" s="1"/>
  <c r="P152" i="1"/>
  <c r="Q152" i="1" s="1"/>
  <c r="P153" i="1"/>
  <c r="Q153" i="1" s="1"/>
  <c r="P154" i="1"/>
  <c r="Q154" i="1" s="1"/>
  <c r="P155" i="1"/>
  <c r="Q155" i="1" s="1"/>
  <c r="P156" i="1"/>
  <c r="Q156" i="1" s="1"/>
  <c r="P157" i="1"/>
  <c r="Q157" i="1" s="1"/>
  <c r="P158" i="1"/>
  <c r="Q158" i="1" s="1"/>
  <c r="P159" i="1"/>
  <c r="Q159" i="1" s="1"/>
  <c r="P160" i="1"/>
  <c r="Q160" i="1" s="1"/>
  <c r="P161" i="1"/>
  <c r="Q161" i="1" s="1"/>
  <c r="P162" i="1"/>
  <c r="Q162" i="1" s="1"/>
  <c r="P163" i="1"/>
  <c r="Q163" i="1" s="1"/>
  <c r="P164" i="1"/>
  <c r="Q164" i="1" s="1"/>
  <c r="P165" i="1"/>
  <c r="Q165" i="1" s="1"/>
  <c r="P166" i="1"/>
  <c r="Q166" i="1" s="1"/>
  <c r="P167" i="1"/>
  <c r="Q167" i="1" s="1"/>
  <c r="P168" i="1"/>
  <c r="Q168" i="1" s="1"/>
  <c r="P169" i="1"/>
  <c r="Q169" i="1" s="1"/>
  <c r="P170" i="1"/>
  <c r="Q170" i="1" s="1"/>
  <c r="P171" i="1"/>
  <c r="Q171" i="1" s="1"/>
  <c r="P172" i="1"/>
  <c r="Q172" i="1" s="1"/>
  <c r="P173" i="1"/>
  <c r="Q173" i="1" s="1"/>
  <c r="P174" i="1"/>
  <c r="Q174" i="1" s="1"/>
  <c r="P175" i="1"/>
  <c r="Q175" i="1" s="1"/>
  <c r="P176" i="1"/>
  <c r="Q176" i="1" s="1"/>
  <c r="P177" i="1"/>
  <c r="Q177" i="1" s="1"/>
  <c r="P178" i="1"/>
  <c r="Q178" i="1" s="1"/>
  <c r="P179" i="1"/>
  <c r="Q179" i="1" s="1"/>
  <c r="P180" i="1"/>
  <c r="Q180" i="1" s="1"/>
  <c r="P181" i="1"/>
  <c r="Q181" i="1" s="1"/>
  <c r="P182" i="1"/>
  <c r="Q182" i="1" s="1"/>
  <c r="P183" i="1"/>
  <c r="Q183" i="1" s="1"/>
  <c r="P184" i="1"/>
  <c r="Q184" i="1" s="1"/>
  <c r="P185" i="1"/>
  <c r="Q185" i="1" s="1"/>
  <c r="P186" i="1"/>
  <c r="Q186" i="1" s="1"/>
  <c r="P187" i="1"/>
  <c r="Q187" i="1" s="1"/>
  <c r="P188" i="1"/>
  <c r="Q188" i="1" s="1"/>
  <c r="P189" i="1"/>
  <c r="Q189" i="1" s="1"/>
  <c r="P190" i="1"/>
  <c r="Q190" i="1" s="1"/>
  <c r="P191" i="1"/>
  <c r="Q191" i="1" s="1"/>
  <c r="P192" i="1"/>
  <c r="Q192" i="1" s="1"/>
  <c r="P193" i="1"/>
  <c r="Q193" i="1" s="1"/>
  <c r="P194" i="1"/>
  <c r="Q194" i="1" s="1"/>
  <c r="P195" i="1"/>
  <c r="Q195" i="1" s="1"/>
  <c r="P196" i="1"/>
  <c r="Q196" i="1" s="1"/>
  <c r="P197" i="1"/>
  <c r="Q197" i="1" s="1"/>
  <c r="P198" i="1"/>
  <c r="Q198" i="1" s="1"/>
  <c r="P199" i="1"/>
  <c r="Q199" i="1" s="1"/>
  <c r="P200" i="1"/>
  <c r="Q200" i="1" s="1"/>
  <c r="P201" i="1"/>
  <c r="Q201" i="1" s="1"/>
  <c r="P202" i="1"/>
  <c r="Q202" i="1" s="1"/>
  <c r="P203" i="1"/>
  <c r="Q203" i="1" s="1"/>
  <c r="P204" i="1"/>
  <c r="Q204" i="1" s="1"/>
  <c r="P205" i="1"/>
  <c r="Q205" i="1" s="1"/>
  <c r="P206" i="1"/>
  <c r="Q206" i="1" s="1"/>
  <c r="P207" i="1"/>
  <c r="Q207" i="1" s="1"/>
  <c r="P208" i="1"/>
  <c r="Q208" i="1" s="1"/>
  <c r="P209" i="1"/>
  <c r="Q209" i="1" s="1"/>
  <c r="A1" i="8"/>
  <c r="O8" i="2"/>
  <c r="G4" i="4" s="1"/>
  <c r="N8" i="2"/>
  <c r="G4" i="3" s="1"/>
  <c r="A1" i="7"/>
  <c r="A1" i="2"/>
  <c r="A1" i="4"/>
  <c r="A1" i="3"/>
  <c r="N60" i="1"/>
  <c r="N61" i="1"/>
  <c r="N62" i="1"/>
  <c r="N63" i="1"/>
  <c r="N64" i="1"/>
  <c r="N65" i="1"/>
  <c r="N66" i="1"/>
  <c r="N67" i="1"/>
  <c r="N68" i="1"/>
  <c r="N69" i="1"/>
  <c r="N70" i="1"/>
  <c r="N71" i="1"/>
  <c r="N72" i="1"/>
  <c r="N73" i="1"/>
  <c r="N74" i="1"/>
  <c r="N75" i="1"/>
  <c r="N76" i="1"/>
  <c r="N77" i="1"/>
  <c r="N78" i="1"/>
  <c r="N79" i="1"/>
  <c r="N80" i="1"/>
  <c r="N81" i="1"/>
  <c r="N82" i="1"/>
  <c r="N83" i="1"/>
  <c r="N84" i="1"/>
  <c r="N85" i="1"/>
  <c r="N86" i="1"/>
  <c r="N87" i="1"/>
  <c r="N88" i="1"/>
  <c r="N89" i="1"/>
  <c r="N90" i="1"/>
  <c r="N91" i="1"/>
  <c r="N92" i="1"/>
  <c r="N93" i="1"/>
  <c r="N94" i="1"/>
  <c r="N95" i="1"/>
  <c r="N96" i="1"/>
  <c r="N97" i="1"/>
  <c r="N98" i="1"/>
  <c r="N99" i="1"/>
  <c r="N100" i="1"/>
  <c r="N101" i="1"/>
  <c r="N102" i="1"/>
  <c r="N103" i="1"/>
  <c r="N104" i="1"/>
  <c r="N105" i="1"/>
  <c r="N106" i="1"/>
  <c r="N107" i="1"/>
  <c r="N108" i="1"/>
  <c r="N109" i="1"/>
  <c r="N110" i="1"/>
  <c r="N111" i="1"/>
  <c r="N112" i="1"/>
  <c r="N113" i="1"/>
  <c r="N114" i="1"/>
  <c r="N115" i="1"/>
  <c r="N116" i="1"/>
  <c r="N117" i="1"/>
  <c r="N118" i="1"/>
  <c r="N119" i="1"/>
  <c r="N120" i="1"/>
  <c r="N121" i="1"/>
  <c r="N122" i="1"/>
  <c r="N123" i="1"/>
  <c r="N124" i="1"/>
  <c r="N125" i="1"/>
  <c r="N126" i="1"/>
  <c r="N127" i="1"/>
  <c r="N128" i="1"/>
  <c r="N129" i="1"/>
  <c r="N130" i="1"/>
  <c r="N131" i="1"/>
  <c r="N132" i="1"/>
  <c r="N133" i="1"/>
  <c r="N134" i="1"/>
  <c r="N135" i="1"/>
  <c r="N136" i="1"/>
  <c r="N137" i="1"/>
  <c r="N138" i="1"/>
  <c r="N139" i="1"/>
  <c r="N140" i="1"/>
  <c r="N141" i="1"/>
  <c r="N142" i="1"/>
  <c r="N143" i="1"/>
  <c r="N144" i="1"/>
  <c r="N145" i="1"/>
  <c r="N146" i="1"/>
  <c r="N147" i="1"/>
  <c r="N148" i="1"/>
  <c r="N149" i="1"/>
  <c r="N150" i="1"/>
  <c r="N151" i="1"/>
  <c r="N152" i="1"/>
  <c r="N153" i="1"/>
  <c r="N154" i="1"/>
  <c r="N155" i="1"/>
  <c r="N156" i="1"/>
  <c r="N157" i="1"/>
  <c r="N158" i="1"/>
  <c r="N159" i="1"/>
  <c r="N160" i="1"/>
  <c r="N161" i="1"/>
  <c r="N162" i="1"/>
  <c r="N163" i="1"/>
  <c r="N164" i="1"/>
  <c r="N165" i="1"/>
  <c r="N166" i="1"/>
  <c r="N167" i="1"/>
  <c r="N168" i="1"/>
  <c r="N169" i="1"/>
  <c r="N170" i="1"/>
  <c r="N171" i="1"/>
  <c r="N172" i="1"/>
  <c r="N173" i="1"/>
  <c r="N174" i="1"/>
  <c r="N175" i="1"/>
  <c r="N176" i="1"/>
  <c r="N177" i="1"/>
  <c r="N178" i="1"/>
  <c r="N179" i="1"/>
  <c r="N180" i="1"/>
  <c r="N181" i="1"/>
  <c r="N182" i="1"/>
  <c r="N183" i="1"/>
  <c r="N184" i="1"/>
  <c r="N185" i="1"/>
  <c r="N186" i="1"/>
  <c r="N187" i="1"/>
  <c r="N188" i="1"/>
  <c r="N189" i="1"/>
  <c r="N190" i="1"/>
  <c r="N191" i="1"/>
  <c r="N192" i="1"/>
  <c r="N193" i="1"/>
  <c r="N194" i="1"/>
  <c r="N195" i="1"/>
  <c r="N196" i="1"/>
  <c r="N197" i="1"/>
  <c r="N198" i="1"/>
  <c r="N199" i="1"/>
  <c r="N200" i="1"/>
  <c r="N201" i="1"/>
  <c r="N202" i="1"/>
  <c r="N203" i="1"/>
  <c r="N204" i="1"/>
  <c r="N205" i="1"/>
  <c r="N206" i="1"/>
  <c r="N207" i="1"/>
  <c r="N208" i="1"/>
  <c r="N209" i="1"/>
  <c r="A1" i="1"/>
  <c r="M95" i="1"/>
  <c r="L7" i="1" l="1"/>
  <c r="N10" i="1"/>
  <c r="M92" i="1"/>
  <c r="M35" i="1"/>
  <c r="P35" i="1" s="1"/>
  <c r="Q35" i="1" s="1"/>
  <c r="M191" i="1"/>
  <c r="M59" i="1"/>
  <c r="P59" i="1" s="1"/>
  <c r="Q59" i="1" s="1"/>
  <c r="M67" i="1"/>
  <c r="M175" i="1"/>
  <c r="M47" i="1"/>
  <c r="P47" i="1" s="1"/>
  <c r="Q47" i="1" s="1"/>
  <c r="N15" i="1"/>
  <c r="M143" i="1"/>
  <c r="M134" i="1"/>
  <c r="M34" i="1"/>
  <c r="P34" i="1" s="1"/>
  <c r="Q34" i="1" s="1"/>
  <c r="M23" i="1"/>
  <c r="P23" i="1" s="1"/>
  <c r="Q23" i="1" s="1"/>
  <c r="M127" i="1"/>
  <c r="N35" i="1"/>
  <c r="N55" i="1"/>
  <c r="N47" i="1"/>
  <c r="M63" i="1"/>
  <c r="M31" i="1"/>
  <c r="P31" i="1" s="1"/>
  <c r="Q31" i="1" s="1"/>
  <c r="N22" i="1"/>
  <c r="M27" i="1"/>
  <c r="P27" i="1" s="1"/>
  <c r="Q27" i="1" s="1"/>
  <c r="M83" i="1"/>
  <c r="N34" i="1"/>
  <c r="M207" i="1"/>
  <c r="M159" i="1"/>
  <c r="N11" i="1"/>
  <c r="N18" i="1"/>
  <c r="M11" i="1"/>
  <c r="P11" i="1" s="1"/>
  <c r="Q11" i="1" s="1"/>
  <c r="M99" i="1"/>
  <c r="M79" i="1"/>
  <c r="N19" i="1"/>
  <c r="M198" i="1"/>
  <c r="M158" i="1"/>
  <c r="M111" i="1"/>
  <c r="M58" i="1"/>
  <c r="P58" i="1" s="1"/>
  <c r="Q58" i="1" s="1"/>
  <c r="N54" i="1"/>
  <c r="N14" i="1"/>
  <c r="M46" i="1"/>
  <c r="N42" i="1"/>
  <c r="M190" i="1"/>
  <c r="M166" i="1"/>
  <c r="M126" i="1"/>
  <c r="M174" i="1"/>
  <c r="M150" i="1"/>
  <c r="M110" i="1"/>
  <c r="M14" i="1"/>
  <c r="P14" i="1" s="1"/>
  <c r="Q14" i="1" s="1"/>
  <c r="N58" i="1"/>
  <c r="M30" i="1"/>
  <c r="M206" i="1"/>
  <c r="M182" i="1"/>
  <c r="M142" i="1"/>
  <c r="M118" i="1"/>
  <c r="M13" i="1"/>
  <c r="P13" i="1" s="1"/>
  <c r="Q13" i="1" s="1"/>
  <c r="N40" i="1"/>
  <c r="N16" i="1"/>
  <c r="M60" i="1"/>
  <c r="M105" i="1"/>
  <c r="N29" i="1"/>
  <c r="M49" i="1"/>
  <c r="P49" i="1" s="1"/>
  <c r="Q49" i="1" s="1"/>
  <c r="M45" i="1"/>
  <c r="P45" i="1" s="1"/>
  <c r="Q45" i="1" s="1"/>
  <c r="M189" i="1"/>
  <c r="M141" i="1"/>
  <c r="M41" i="1"/>
  <c r="P41" i="1" s="1"/>
  <c r="Q41" i="1" s="1"/>
  <c r="M16" i="1"/>
  <c r="P16" i="1" s="1"/>
  <c r="Q16" i="1" s="1"/>
  <c r="M101" i="1"/>
  <c r="M89" i="1"/>
  <c r="M73" i="1"/>
  <c r="M205" i="1"/>
  <c r="M173" i="1"/>
  <c r="M157" i="1"/>
  <c r="M125" i="1"/>
  <c r="M25" i="1"/>
  <c r="P25" i="1" s="1"/>
  <c r="Q25" i="1" s="1"/>
  <c r="N25" i="1"/>
  <c r="M28" i="1"/>
  <c r="M33" i="1"/>
  <c r="P33" i="1" s="1"/>
  <c r="Q33" i="1" s="1"/>
  <c r="N33" i="1"/>
  <c r="M85" i="1"/>
  <c r="M69" i="1"/>
  <c r="N17" i="1"/>
  <c r="O188" i="1"/>
  <c r="O164" i="1"/>
  <c r="O140" i="1"/>
  <c r="O116" i="1"/>
  <c r="O100" i="1"/>
  <c r="O84" i="1"/>
  <c r="O68" i="1"/>
  <c r="O52" i="1"/>
  <c r="P52" i="1" s="1"/>
  <c r="Q52" i="1" s="1"/>
  <c r="O36" i="1"/>
  <c r="O28" i="1"/>
  <c r="O202" i="1"/>
  <c r="O194" i="1"/>
  <c r="O186" i="1"/>
  <c r="O178" i="1"/>
  <c r="O170" i="1"/>
  <c r="O162" i="1"/>
  <c r="O154" i="1"/>
  <c r="O146" i="1"/>
  <c r="O138" i="1"/>
  <c r="O130" i="1"/>
  <c r="O122" i="1"/>
  <c r="O114" i="1"/>
  <c r="O106" i="1"/>
  <c r="O98" i="1"/>
  <c r="O90" i="1"/>
  <c r="O82" i="1"/>
  <c r="O74" i="1"/>
  <c r="O66" i="1"/>
  <c r="O50" i="1"/>
  <c r="O42" i="1"/>
  <c r="P42" i="1" s="1"/>
  <c r="Q42" i="1" s="1"/>
  <c r="O26" i="1"/>
  <c r="O18" i="1"/>
  <c r="P18" i="1" s="1"/>
  <c r="Q18" i="1" s="1"/>
  <c r="O204" i="1"/>
  <c r="O180" i="1"/>
  <c r="O156" i="1"/>
  <c r="O132" i="1"/>
  <c r="O108" i="1"/>
  <c r="O76" i="1"/>
  <c r="O20" i="1"/>
  <c r="P20" i="1" s="1"/>
  <c r="Q20" i="1" s="1"/>
  <c r="M24" i="1"/>
  <c r="P24" i="1" s="1"/>
  <c r="Q24" i="1" s="1"/>
  <c r="M36" i="1"/>
  <c r="N52" i="1"/>
  <c r="O208" i="1"/>
  <c r="O200" i="1"/>
  <c r="O192" i="1"/>
  <c r="O184" i="1"/>
  <c r="O176" i="1"/>
  <c r="O168" i="1"/>
  <c r="O160" i="1"/>
  <c r="O152" i="1"/>
  <c r="O144" i="1"/>
  <c r="O136" i="1"/>
  <c r="O128" i="1"/>
  <c r="O120" i="1"/>
  <c r="O112" i="1"/>
  <c r="O104" i="1"/>
  <c r="O96" i="1"/>
  <c r="O88" i="1"/>
  <c r="O80" i="1"/>
  <c r="O72" i="1"/>
  <c r="O64" i="1"/>
  <c r="O56" i="1"/>
  <c r="O48" i="1"/>
  <c r="P48" i="1" s="1"/>
  <c r="Q48" i="1" s="1"/>
  <c r="O32" i="1"/>
  <c r="P32" i="1" s="1"/>
  <c r="Q32" i="1" s="1"/>
  <c r="O196" i="1"/>
  <c r="O172" i="1"/>
  <c r="O148" i="1"/>
  <c r="O124" i="1"/>
  <c r="O12" i="1"/>
  <c r="M56" i="1"/>
  <c r="N48" i="1"/>
  <c r="M12" i="1"/>
  <c r="O102" i="1"/>
  <c r="O94" i="1"/>
  <c r="O86" i="1"/>
  <c r="O78" i="1"/>
  <c r="O70" i="1"/>
  <c r="O62" i="1"/>
  <c r="O54" i="1"/>
  <c r="P54" i="1" s="1"/>
  <c r="Q54" i="1" s="1"/>
  <c r="O46" i="1"/>
  <c r="O38" i="1"/>
  <c r="O30" i="1"/>
  <c r="O22" i="1"/>
  <c r="O203" i="1"/>
  <c r="M203" i="1"/>
  <c r="O199" i="1"/>
  <c r="M199" i="1"/>
  <c r="O187" i="1"/>
  <c r="M187" i="1"/>
  <c r="O183" i="1"/>
  <c r="M183" i="1"/>
  <c r="O171" i="1"/>
  <c r="M171" i="1"/>
  <c r="O167" i="1"/>
  <c r="M167" i="1"/>
  <c r="O155" i="1"/>
  <c r="M155" i="1"/>
  <c r="O151" i="1"/>
  <c r="M151" i="1"/>
  <c r="O139" i="1"/>
  <c r="M139" i="1"/>
  <c r="O135" i="1"/>
  <c r="M135" i="1"/>
  <c r="O123" i="1"/>
  <c r="M123" i="1"/>
  <c r="O119" i="1"/>
  <c r="M119" i="1"/>
  <c r="N27" i="1"/>
  <c r="M39" i="1"/>
  <c r="P39" i="1" s="1"/>
  <c r="Q39" i="1" s="1"/>
  <c r="M17" i="1"/>
  <c r="P17" i="1" s="1"/>
  <c r="Q17" i="1" s="1"/>
  <c r="N41" i="1"/>
  <c r="M15" i="1"/>
  <c r="P15" i="1" s="1"/>
  <c r="Q15" i="1" s="1"/>
  <c r="N23" i="1"/>
  <c r="N37" i="1"/>
  <c r="M53" i="1"/>
  <c r="P53" i="1" s="1"/>
  <c r="Q53" i="1" s="1"/>
  <c r="M107" i="1"/>
  <c r="M93" i="1"/>
  <c r="M87" i="1"/>
  <c r="M81" i="1"/>
  <c r="M75" i="1"/>
  <c r="M61" i="1"/>
  <c r="M43" i="1"/>
  <c r="P43" i="1" s="1"/>
  <c r="Q43" i="1" s="1"/>
  <c r="M195" i="1"/>
  <c r="M185" i="1"/>
  <c r="M163" i="1"/>
  <c r="M153" i="1"/>
  <c r="M131" i="1"/>
  <c r="M121" i="1"/>
  <c r="O209" i="1"/>
  <c r="M209" i="1"/>
  <c r="O197" i="1"/>
  <c r="M197" i="1"/>
  <c r="M193" i="1"/>
  <c r="O193" i="1"/>
  <c r="M181" i="1"/>
  <c r="O181" i="1"/>
  <c r="O177" i="1"/>
  <c r="M177" i="1"/>
  <c r="O165" i="1"/>
  <c r="M165" i="1"/>
  <c r="M161" i="1"/>
  <c r="O161" i="1"/>
  <c r="M149" i="1"/>
  <c r="O149" i="1"/>
  <c r="O145" i="1"/>
  <c r="M145" i="1"/>
  <c r="O133" i="1"/>
  <c r="M133" i="1"/>
  <c r="M129" i="1"/>
  <c r="O129" i="1"/>
  <c r="M117" i="1"/>
  <c r="O117" i="1"/>
  <c r="O113" i="1"/>
  <c r="M113" i="1"/>
  <c r="M57" i="1"/>
  <c r="O57" i="1"/>
  <c r="M21" i="1"/>
  <c r="O21" i="1"/>
  <c r="N51" i="1"/>
  <c r="N31" i="1"/>
  <c r="M51" i="1"/>
  <c r="P51" i="1" s="1"/>
  <c r="Q51" i="1" s="1"/>
  <c r="N45" i="1"/>
  <c r="N59" i="1"/>
  <c r="N39" i="1"/>
  <c r="M37" i="1"/>
  <c r="P37" i="1" s="1"/>
  <c r="Q37" i="1" s="1"/>
  <c r="N43" i="1"/>
  <c r="N13" i="1"/>
  <c r="M29" i="1"/>
  <c r="P29" i="1" s="1"/>
  <c r="Q29" i="1" s="1"/>
  <c r="N49" i="1"/>
  <c r="N53" i="1"/>
  <c r="M109" i="1"/>
  <c r="M103" i="1"/>
  <c r="M97" i="1"/>
  <c r="M91" i="1"/>
  <c r="M77" i="1"/>
  <c r="M71" i="1"/>
  <c r="M65" i="1"/>
  <c r="M55" i="1"/>
  <c r="P55" i="1" s="1"/>
  <c r="Q55" i="1" s="1"/>
  <c r="M19" i="1"/>
  <c r="P19" i="1" s="1"/>
  <c r="Q19" i="1" s="1"/>
  <c r="M201" i="1"/>
  <c r="M179" i="1"/>
  <c r="M169" i="1"/>
  <c r="M147" i="1"/>
  <c r="M137" i="1"/>
  <c r="M115" i="1"/>
  <c r="O10" i="1"/>
  <c r="M10" i="1"/>
  <c r="M26" i="1"/>
  <c r="M40" i="1"/>
  <c r="N20" i="1"/>
  <c r="M38" i="1"/>
  <c r="N44" i="1"/>
  <c r="N24" i="1"/>
  <c r="M44" i="1"/>
  <c r="P44" i="1" s="1"/>
  <c r="Q44" i="1" s="1"/>
  <c r="M50" i="1"/>
  <c r="N32" i="1"/>
  <c r="O7" i="1" l="1"/>
  <c r="N7" i="1"/>
  <c r="Q5" i="1"/>
  <c r="M5" i="1"/>
  <c r="O5" i="1"/>
  <c r="P12" i="1"/>
  <c r="Q12" i="1" s="1"/>
  <c r="P56" i="1"/>
  <c r="Q56" i="1" s="1"/>
  <c r="P46" i="1"/>
  <c r="Q46" i="1" s="1"/>
  <c r="P30" i="1"/>
  <c r="Q30" i="1" s="1"/>
  <c r="P28" i="1"/>
  <c r="Q28" i="1" s="1"/>
  <c r="P36" i="1"/>
  <c r="Q36" i="1" s="1"/>
  <c r="P21" i="1"/>
  <c r="Q21" i="1" s="1"/>
  <c r="P57" i="1"/>
  <c r="Q57" i="1" s="1"/>
  <c r="P10" i="1"/>
  <c r="P38" i="1"/>
  <c r="Q38" i="1" s="1"/>
  <c r="P22" i="1"/>
  <c r="Q22" i="1" s="1"/>
  <c r="P26" i="1"/>
  <c r="Q26" i="1" s="1"/>
  <c r="P50" i="1"/>
  <c r="Q50" i="1" s="1"/>
  <c r="P40" i="1"/>
  <c r="Q40" i="1" s="1"/>
  <c r="Q10" i="1" l="1"/>
  <c r="R5" i="1"/>
  <c r="P7" i="1"/>
  <c r="N5" i="1"/>
  <c r="P5" i="1" l="1"/>
  <c r="Q7" i="1"/>
  <c r="R10" i="1" l="1"/>
  <c r="R7" i="1" l="1"/>
</calcChain>
</file>

<file path=xl/sharedStrings.xml><?xml version="1.0" encoding="utf-8"?>
<sst xmlns="http://schemas.openxmlformats.org/spreadsheetml/2006/main" count="181" uniqueCount="124">
  <si>
    <t>Sire ID</t>
  </si>
  <si>
    <t>Breed</t>
  </si>
  <si>
    <t>Owner:</t>
  </si>
  <si>
    <t>Farm Name:</t>
  </si>
  <si>
    <t>Ave.</t>
  </si>
  <si>
    <t>Dam ID</t>
  </si>
  <si>
    <t>#</t>
  </si>
  <si>
    <t>Ewe ID</t>
  </si>
  <si>
    <t>Birth Date</t>
  </si>
  <si>
    <t>Weaning Date</t>
  </si>
  <si>
    <t>Ram ID</t>
  </si>
  <si>
    <t>Configuration Sheet</t>
  </si>
  <si>
    <t>Wng Age (Days)</t>
  </si>
  <si>
    <t>WDA</t>
  </si>
  <si>
    <t>ADG</t>
  </si>
  <si>
    <t>Age Group</t>
  </si>
  <si>
    <t>Age of Dam</t>
  </si>
  <si>
    <t>Lookup and Criteria Tables Sheet</t>
  </si>
  <si>
    <t>(Please DO NOT EDIT ANY VALUES on this sheet!)</t>
  </si>
  <si>
    <t>Age of Dam Table</t>
  </si>
  <si>
    <t>Age in Days</t>
  </si>
  <si>
    <t>Age in Years</t>
  </si>
  <si>
    <t>60 Day</t>
  </si>
  <si>
    <t>90 Day</t>
  </si>
  <si>
    <t>Age Group Criteria</t>
  </si>
  <si>
    <t>N</t>
  </si>
  <si>
    <t>Wng Age Group</t>
  </si>
  <si>
    <t>Age Group Data</t>
  </si>
  <si>
    <t>User Guide</t>
  </si>
  <si>
    <t>120 Day</t>
  </si>
  <si>
    <t>Starting A New Year</t>
  </si>
  <si>
    <t>Lamb Year:</t>
  </si>
  <si>
    <t>Birth/
Rrng Type</t>
  </si>
  <si>
    <t>1.  When you open the workbook, you must always enable the macros or the buttons will not work.</t>
  </si>
  <si>
    <r>
      <t xml:space="preserve">2.  Generally, to move </t>
    </r>
    <r>
      <rPr>
        <b/>
        <sz val="10"/>
        <rFont val="Arial"/>
        <family val="2"/>
      </rPr>
      <t>across</t>
    </r>
    <r>
      <rPr>
        <sz val="10"/>
        <rFont val="Arial"/>
        <family val="2"/>
      </rPr>
      <t xml:space="preserve"> the rows you type the data and press the </t>
    </r>
    <r>
      <rPr>
        <b/>
        <i/>
        <sz val="10"/>
        <rFont val="Arial"/>
        <family val="2"/>
      </rPr>
      <t>Tab key</t>
    </r>
    <r>
      <rPr>
        <sz val="10"/>
        <rFont val="Arial"/>
        <family val="2"/>
      </rPr>
      <t xml:space="preserve"> to move to the next cell; to move </t>
    </r>
    <r>
      <rPr>
        <b/>
        <sz val="10"/>
        <rFont val="Arial"/>
        <family val="2"/>
      </rPr>
      <t>down</t>
    </r>
    <r>
      <rPr>
        <sz val="10"/>
        <rFont val="Arial"/>
        <family val="2"/>
      </rPr>
      <t xml:space="preserve"> a column you type the data and press the </t>
    </r>
    <r>
      <rPr>
        <b/>
        <i/>
        <sz val="10"/>
        <rFont val="Arial"/>
        <family val="2"/>
      </rPr>
      <t>Enter key</t>
    </r>
    <r>
      <rPr>
        <sz val="10"/>
        <rFont val="Arial"/>
        <family val="2"/>
      </rPr>
      <t xml:space="preserve">. In the "Category" column, either click the down-arrow block at the end of the cell or press </t>
    </r>
    <r>
      <rPr>
        <b/>
        <i/>
        <sz val="10"/>
        <rFont val="Arial"/>
        <family val="2"/>
      </rPr>
      <t>Alt-DownArrow</t>
    </r>
    <r>
      <rPr>
        <sz val="10"/>
        <rFont val="Arial"/>
        <family val="2"/>
      </rPr>
      <t xml:space="preserve"> to drop down a list of items to select from.</t>
    </r>
  </si>
  <si>
    <r>
      <t xml:space="preserve">3.  Remember to </t>
    </r>
    <r>
      <rPr>
        <b/>
        <sz val="10"/>
        <rFont val="Arial"/>
        <family val="2"/>
      </rPr>
      <t>SAVE OFTEN</t>
    </r>
    <r>
      <rPr>
        <sz val="10"/>
        <rFont val="Arial"/>
        <family val="2"/>
      </rPr>
      <t xml:space="preserve"> as you enter data.</t>
    </r>
  </si>
  <si>
    <t>Basic Tips for Using Excel</t>
  </si>
  <si>
    <t>8.  Save the workbook.</t>
  </si>
  <si>
    <t>Sorting/Printing Reports</t>
  </si>
  <si>
    <t>Ave Adj WW</t>
  </si>
  <si>
    <t>Age Corr WW</t>
  </si>
  <si>
    <t>Adj WW</t>
  </si>
  <si>
    <t>Adj WW Ratio</t>
  </si>
  <si>
    <r>
      <t xml:space="preserve">7.  Type the number for the Birth/Rearing Type and press the </t>
    </r>
    <r>
      <rPr>
        <b/>
        <i/>
        <sz val="10"/>
        <rFont val="Arial"/>
        <family val="2"/>
      </rPr>
      <t>Tab key</t>
    </r>
    <r>
      <rPr>
        <sz val="10"/>
        <rFont val="Arial"/>
        <family val="2"/>
      </rPr>
      <t>. The numbers for the different Birth/Rearing Type combinations will be listed in the message box.</t>
    </r>
  </si>
  <si>
    <t>Wng Wt (WW)</t>
  </si>
  <si>
    <t>Summary Sheet</t>
  </si>
  <si>
    <t>Grand Total</t>
  </si>
  <si>
    <t>Data</t>
  </si>
  <si>
    <t>Ave WW</t>
  </si>
  <si>
    <t>Ave Age Corr WW</t>
  </si>
  <si>
    <t>Ave ADG</t>
  </si>
  <si>
    <t>Ave WDA</t>
  </si>
  <si>
    <t>Ave Adj WW Ratio</t>
  </si>
  <si>
    <r>
      <t>Summary by Age Group</t>
    </r>
    <r>
      <rPr>
        <sz val="10"/>
        <rFont val="Arial"/>
        <family val="2"/>
      </rPr>
      <t xml:space="preserve"> (60 Day, 90 Day, 120 Day)</t>
    </r>
  </si>
  <si>
    <t>Summary by Birth/Rearing Type</t>
  </si>
  <si>
    <t>Ave Wng Age</t>
  </si>
  <si>
    <t>(1=Single, 2=Single Raised as Twin, 3=Twin Raised as Single, 
4=Twin Raised as Twin, 5=Triplet Raised as Single, 6=Triplet Raised as Twin, 7=Triplet Raised as Triplet)</t>
  </si>
  <si>
    <t xml:space="preserve">     Weaning Age is simply Weaning Date - Birth Date. Age Group is calculated as either 60, 90, or 120 days. Up to 75 days is considered the 60 Day group, 76 to 105 days is considered the 90 Day group, and over 105 days is in the 120 Day group. Weight per Day of Age (WDA) is calculated as Weaning Weight/Age at Weaning in days. Average Daily Gain (ADG) is calculated as (Weaning Weight - Birthweight)/Age at Weaning in Days. Age Corrected Weaning Weight is calculated as ADG * Age Group Days (60/90/120) + Birth Weight (BW). If ADG is not calculated due to missing birth weight, Age Corrected Weaning Weight is calculated as WDA * Age Group Days (60/90/120). Adjusted Weaning Weight (Adj WW) is calculated as Age Corr WW * Weight Adjustment Factor. Weights are adjusted for Sex, Age of Dam, and Birth/Rearing Type. The adjustment factors tables can be found on the Tables worksheet.</t>
  </si>
  <si>
    <t xml:space="preserve">     When you want to start a new year, there are a few things you need to do. Follow these steps to get ready for a new year.</t>
  </si>
  <si>
    <t>Weaning Weight</t>
  </si>
  <si>
    <t>Birth Weight</t>
  </si>
  <si>
    <t>Birth Wt</t>
  </si>
  <si>
    <r>
      <rPr>
        <b/>
        <sz val="10"/>
        <rFont val="Arial"/>
        <family val="2"/>
      </rPr>
      <t>Birth/Rearing Type:</t>
    </r>
    <r>
      <rPr>
        <sz val="10"/>
        <rFont val="Arial"/>
        <family val="2"/>
      </rPr>
      <t xml:space="preserve"> 1=Single raised as Single, 2=Single raised as Twin, 3=Twin Raised as Single,
4=Twin raised as Twin, 5=Triplet raised as Single, 6=Triplet raised as Twin, 7=Triplet raised as Triplet.</t>
    </r>
  </si>
  <si>
    <t>Use this sheet to record lamb data in the field. Print as many copies as needed.</t>
  </si>
  <si>
    <t>Kid Data Sheet</t>
  </si>
  <si>
    <t>Kid Year:</t>
  </si>
  <si>
    <t>Kid ID</t>
  </si>
  <si>
    <t>Kid Birth Date</t>
  </si>
  <si>
    <t>Kid Sex</t>
  </si>
  <si>
    <t>MSU Extension Service Goat Records</t>
  </si>
  <si>
    <t>Doe ID</t>
  </si>
  <si>
    <t>Doe Age</t>
  </si>
  <si>
    <t>Doe Data Sheet</t>
  </si>
  <si>
    <t># Does</t>
  </si>
  <si>
    <t>Doe Name</t>
  </si>
  <si>
    <t>Kid Age Group Table</t>
  </si>
  <si>
    <t>Kid Age</t>
  </si>
  <si>
    <t>Kids</t>
  </si>
  <si>
    <t>Does</t>
  </si>
  <si>
    <t>Birth/
Rearing Type</t>
  </si>
  <si>
    <t>Sex of Kid</t>
  </si>
  <si>
    <t>Adj
Factor</t>
  </si>
  <si>
    <t>Buck Data Sheet</t>
  </si>
  <si>
    <t># Bucks</t>
  </si>
  <si>
    <t>Buck ID</t>
  </si>
  <si>
    <t>Buck Name</t>
  </si>
  <si>
    <t>Bucks</t>
  </si>
  <si>
    <t>Summary by Buck ID</t>
  </si>
  <si>
    <t>Total</t>
  </si>
  <si>
    <t>Age of Dam Adj Factors Table</t>
  </si>
  <si>
    <t>Birth/Rearing Type Adj Factors Table</t>
  </si>
  <si>
    <t>Sex of Kid Adj Factors Table</t>
  </si>
  <si>
    <t>http://www.theikga.org/adjusting_performance_data_for_n.htm</t>
  </si>
  <si>
    <t>http://myotonicgoatregistry.net/ArticlesAndReferences/PerformanceRatio/MGRUnderstandingPerformanceRatios.html</t>
  </si>
  <si>
    <t>Sources for Adjustment Factors Tables:</t>
  </si>
  <si>
    <t>2.  Go to the Config worksheet and enter the Farm Name, Producer, and Kid Year.</t>
  </si>
  <si>
    <t>3.  Go to the Kid Data worksheet and clear the Kid data by clicking the gray "Clear Kids" button and answering "Y" to the question box that appears.</t>
  </si>
  <si>
    <t>Recording Kid Data</t>
  </si>
  <si>
    <t xml:space="preserve">     The best way to record data for Kids is as they are born. The purpose of the Kid Recording Sheet is to allow you to easily record data in the field. Print copies of this sheet so you can record the data in the field.</t>
  </si>
  <si>
    <t>Entering Kid Data</t>
  </si>
  <si>
    <t>1.  Go to the Kid Data worksheet.</t>
  </si>
  <si>
    <t>2.  Type the Kid ID and press the Tab Key to move to the next field.</t>
  </si>
  <si>
    <t>5.  Enter the Kid birth date and press the Tab key.</t>
  </si>
  <si>
    <t>8.  Type the Kid birth weight and press the Tab key. If you did not weigh the Kid, you may estimate the birth weight or leave it blank. If the birth weight is not entered, the WDA will be used in calculating the Age Corrected Weaning Weight (Age Corr WW).</t>
  </si>
  <si>
    <t>9.  Enter the Kid weaning weight and press the Tab key.</t>
  </si>
  <si>
    <t>10.  Type the Weaning Weight and press the Tab key. Pressing the Tab key after entering the Weaning Wt will move the cursor back to the Kid ID cell for the next Kid.</t>
  </si>
  <si>
    <t>11.  Save the worksheet often as you are entering Kid data.</t>
  </si>
  <si>
    <t xml:space="preserve">     As Kid data are entered, the various factors such as WDA, ADG, etc. will be calculated.</t>
  </si>
  <si>
    <t xml:space="preserve">     After you enter all the Kid data and the values are calculated, you are ready to sort the sheet and print it for making keep/cull decisions. The basic process is to click the appropriate sort method button on the Lmab Data sheet and then click the Print Kids button. The print button will determine which rows have data and print only those rows with data. The report will be printed in the order they are sorted.</t>
  </si>
  <si>
    <t xml:space="preserve">     The Sort by # button on the Kid Data worksheet sorts the Kids the # column, A. This puts the Kids in the original order they were entered. The Sort by Kid ID button sorts by the Kid ID column. This makes it easier to enter data such as weaning weight and date.</t>
  </si>
  <si>
    <t xml:space="preserve">     The Sort by ADG, Sort by WDA, Sort by Adj WW, and the Sort by Adj WW Ratio button all sort the Kids first by the sex of the Kid and then by the selected characteristic (ADG, WDA, Adj WW, or Adj WW Ratio).</t>
  </si>
  <si>
    <t>4.  Go to the Doe Data worksheet and enter data for the Does present. Only the Doe ID and the Doe Birth Date MUST be entered. The Doe Birth Date is required for determining the weight adjustment factors.</t>
  </si>
  <si>
    <t>5.  Print the Doe Data sheet for entering Kid data. Click the gray "Print Does" button. Only the rows with Doe data will be printed.</t>
  </si>
  <si>
    <t>3.  Type the Doe ID from the Doe Data worksheet and press the Tab key. The Doe ID MUST be entered on the Doe Data worksheet.</t>
  </si>
  <si>
    <t>1.  Save the Kid_Records_Master workbook to a new name. For example, 2015_MS_Sheep_Farm_Kid_Records. If you have already entered Doe data and Buck data, save the current year file to a new name instead of the master workbook.</t>
  </si>
  <si>
    <t>6.  Go to the Buck Data worksheet and enter the Bucks present. Only the Buck ID is required. The Kid Data sheet can be sorted by Buck ID for selecting Kids if this data sheet is completed.</t>
  </si>
  <si>
    <t>7.  Print the Buck Data sheet for entering Kid data. Click the gray "Print Bucks" button. Only the rows with Buck data will be printed.</t>
  </si>
  <si>
    <t>4.  Type the Buck ID from the Buck Data worksheet and press the Tab key. The Buck ID MUST be entered on the Buck Data worksheet</t>
  </si>
  <si>
    <t>6.  Type the sex of the Kid and press the Tab key. Enter 1 for a Doe Kid, 2 for a Buck Kid, or 3 for a wether Kid.</t>
  </si>
  <si>
    <t xml:space="preserve">     The Sort by Buck/Adj WW and Sort by Buck/Adj WW Ratio buttons sort the Kids first by Buck ID, then by the sex of the Kid, and then by the selected characteristic (Adj WW or Adj WW Ratio).</t>
  </si>
  <si>
    <t>Kid Data Entry Sheet</t>
  </si>
  <si>
    <t xml:space="preserve">     The Goat Records workbook is designed to calculate weaning age, Average Daily Gain (ADG), Weight per Day of Age (WDA), Adjusted Weaning Weight (Adj WW), and Adjusted WW Weight Ratio (Adj WW Ratio). The workbook can calculate results for 200 Kids from 100 Does and 20 Bucks.</t>
  </si>
  <si>
    <r>
      <t>Summary by Sex of Kid</t>
    </r>
    <r>
      <rPr>
        <sz val="10"/>
        <rFont val="Arial"/>
        <family val="2"/>
      </rPr>
      <t xml:space="preserve"> (1=Doe, 2=Buck, 3=Wether)</t>
    </r>
  </si>
  <si>
    <r>
      <rPr>
        <b/>
        <sz val="10"/>
        <rFont val="Arial"/>
        <family val="2"/>
      </rPr>
      <t>Sex of Kid:</t>
    </r>
    <r>
      <rPr>
        <sz val="10"/>
        <rFont val="Arial"/>
        <family val="2"/>
      </rPr>
      <t xml:space="preserve"> = Doe, Buck, or Wether</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</si>
</sst>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43" formatCode="_(* #,##0.00_);_(* \(#,##0.00\);_(* &quot;-&quot;??_);_(@_)"/>
    <numFmt numFmtId="164" formatCode="0.00_)"/>
    <numFmt numFmtId="165" formatCode="0_)"/>
    <numFmt numFmtId="166" formatCode="_(* #,##0_);_(* \(#,##0\);_(* &quot;-&quot;??_);_(@_)"/>
  </numFmts>
  <fonts count="13" x14ac:knownFonts="1">
    <font>
      <sz val="10"/>
      <name val="Courier"/>
    </font>
    <font>
      <sz val="10"/>
      <name val="Arial"/>
      <family val="2"/>
    </font>
    <font>
      <sz val="10"/>
      <name val="Arial"/>
      <family val="2"/>
    </font>
    <font>
      <b/>
      <sz val="10"/>
      <name val="Arial"/>
      <family val="2"/>
    </font>
    <font>
      <sz val="7"/>
      <name val="Arial"/>
      <family val="2"/>
    </font>
    <font>
      <b/>
      <sz val="14"/>
      <name val="Arial"/>
      <family val="2"/>
    </font>
    <font>
      <b/>
      <sz val="12"/>
      <name val="Arial"/>
      <family val="2"/>
    </font>
    <font>
      <b/>
      <i/>
      <sz val="10"/>
      <name val="Arial"/>
      <family val="2"/>
    </font>
    <font>
      <sz val="10"/>
      <color rgb="FF000000"/>
      <name val="Arial"/>
      <family val="2"/>
    </font>
    <font>
      <sz val="12"/>
      <color rgb="FFFF0000"/>
      <name val="Arial"/>
      <family val="2"/>
    </font>
    <font>
      <sz val="10"/>
      <color rgb="FFFF0000"/>
      <name val="Arial"/>
      <family val="2"/>
    </font>
    <font>
      <b/>
      <sz val="10"/>
      <color rgb="FF000000"/>
      <name val="Arial"/>
      <family val="2"/>
    </font>
    <font>
      <b/>
      <sz val="9"/>
      <color rgb="FF000000"/>
      <name val="Arial"/>
      <family val="2"/>
    </font>
  </fonts>
  <fills count="5">
    <fill>
      <patternFill patternType="none"/>
    </fill>
    <fill>
      <patternFill patternType="gray125"/>
    </fill>
    <fill>
      <patternFill patternType="solid">
        <fgColor indexed="43"/>
        <bgColor indexed="64"/>
      </patternFill>
    </fill>
    <fill>
      <patternFill patternType="solid">
        <fgColor rgb="FFFFFF99"/>
        <bgColor indexed="64"/>
      </patternFill>
    </fill>
    <fill>
      <patternFill patternType="solid">
        <fgColor rgb="FFFFFFFF"/>
        <bgColor indexed="64"/>
      </patternFill>
    </fill>
  </fills>
  <borders count="16">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rgb="FF333333"/>
      </left>
      <right style="thin">
        <color rgb="FF333333"/>
      </right>
      <top style="thin">
        <color rgb="FF333333"/>
      </top>
      <bottom style="thin">
        <color rgb="FF333333"/>
      </bottom>
      <diagonal/>
    </border>
    <border>
      <left style="thin">
        <color rgb="FF999999"/>
      </left>
      <right/>
      <top style="thin">
        <color rgb="FF999999"/>
      </top>
      <bottom/>
      <diagonal/>
    </border>
    <border>
      <left style="thin">
        <color indexed="65"/>
      </left>
      <right/>
      <top style="thin">
        <color rgb="FF999999"/>
      </top>
      <bottom/>
      <diagonal/>
    </border>
    <border>
      <left style="thin">
        <color indexed="65"/>
      </left>
      <right style="thin">
        <color rgb="FF999999"/>
      </right>
      <top style="thin">
        <color rgb="FF999999"/>
      </top>
      <bottom/>
      <diagonal/>
    </border>
    <border>
      <left/>
      <right/>
      <top style="thin">
        <color rgb="FF999999"/>
      </top>
      <bottom/>
      <diagonal/>
    </border>
    <border>
      <left style="thin">
        <color rgb="FF999999"/>
      </left>
      <right/>
      <top style="thin">
        <color rgb="FF999999"/>
      </top>
      <bottom style="thin">
        <color rgb="FF999999"/>
      </bottom>
      <diagonal/>
    </border>
    <border>
      <left/>
      <right/>
      <top style="thin">
        <color rgb="FF999999"/>
      </top>
      <bottom style="thin">
        <color rgb="FF999999"/>
      </bottom>
      <diagonal/>
    </border>
    <border>
      <left/>
      <right style="thin">
        <color rgb="FF999999"/>
      </right>
      <top style="thin">
        <color rgb="FF999999"/>
      </top>
      <bottom/>
      <diagonal/>
    </border>
    <border>
      <left/>
      <right style="thin">
        <color rgb="FF999999"/>
      </right>
      <top style="thin">
        <color rgb="FF999999"/>
      </top>
      <bottom style="thin">
        <color rgb="FF999999"/>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rgb="FF999999"/>
      </left>
      <right/>
      <top style="thin">
        <color indexed="65"/>
      </top>
      <bottom/>
      <diagonal/>
    </border>
  </borders>
  <cellStyleXfs count="3">
    <xf numFmtId="164" fontId="0" fillId="0" borderId="0"/>
    <xf numFmtId="43" fontId="2" fillId="0" borderId="0" applyFont="0" applyFill="0" applyBorder="0" applyAlignment="0" applyProtection="0"/>
    <xf numFmtId="0" fontId="1" fillId="0" borderId="0"/>
  </cellStyleXfs>
  <cellXfs count="113">
    <xf numFmtId="164" fontId="0" fillId="0" borderId="0" xfId="0"/>
    <xf numFmtId="164" fontId="1" fillId="0" borderId="0" xfId="0" applyFont="1"/>
    <xf numFmtId="164" fontId="1" fillId="0" borderId="0" xfId="0" applyFont="1" applyBorder="1"/>
    <xf numFmtId="164" fontId="1" fillId="0" borderId="0" xfId="0" applyNumberFormat="1" applyFont="1" applyBorder="1" applyAlignment="1" applyProtection="1">
      <alignment horizontal="right"/>
    </xf>
    <xf numFmtId="164" fontId="1" fillId="0" borderId="0" xfId="0" applyNumberFormat="1" applyFont="1" applyBorder="1" applyAlignment="1" applyProtection="1">
      <alignment horizontal="center"/>
    </xf>
    <xf numFmtId="164" fontId="4" fillId="0" borderId="0" xfId="0" applyNumberFormat="1" applyFont="1" applyBorder="1" applyAlignment="1" applyProtection="1">
      <alignment horizontal="center"/>
    </xf>
    <xf numFmtId="165" fontId="1" fillId="0" borderId="0" xfId="0" applyNumberFormat="1" applyFont="1" applyBorder="1" applyAlignment="1" applyProtection="1">
      <alignment horizontal="left"/>
    </xf>
    <xf numFmtId="165" fontId="1" fillId="0" borderId="0" xfId="0" applyNumberFormat="1" applyFont="1" applyBorder="1" applyProtection="1"/>
    <xf numFmtId="164" fontId="1" fillId="0" borderId="0" xfId="0" applyFont="1" applyBorder="1" applyAlignment="1">
      <alignment horizontal="centerContinuous"/>
    </xf>
    <xf numFmtId="164" fontId="3" fillId="0" borderId="0" xfId="0" applyNumberFormat="1" applyFont="1" applyBorder="1" applyAlignment="1" applyProtection="1">
      <alignment horizontal="centerContinuous"/>
    </xf>
    <xf numFmtId="164" fontId="3" fillId="0" borderId="0" xfId="0" applyFont="1"/>
    <xf numFmtId="164" fontId="5" fillId="0" borderId="0" xfId="0" applyNumberFormat="1" applyFont="1" applyBorder="1" applyAlignment="1" applyProtection="1">
      <alignment horizontal="centerContinuous"/>
    </xf>
    <xf numFmtId="164" fontId="6" fillId="0" borderId="0" xfId="0" applyFont="1"/>
    <xf numFmtId="164" fontId="3" fillId="3" borderId="1" xfId="0" applyFont="1" applyFill="1" applyBorder="1" applyAlignment="1">
      <alignment horizontal="center"/>
    </xf>
    <xf numFmtId="0" fontId="1" fillId="0" borderId="2" xfId="0" applyNumberFormat="1" applyFont="1" applyFill="1" applyBorder="1" applyAlignment="1" applyProtection="1">
      <alignment horizontal="left"/>
      <protection locked="0"/>
    </xf>
    <xf numFmtId="2" fontId="1" fillId="0" borderId="1" xfId="1" applyNumberFormat="1" applyFont="1" applyBorder="1" applyAlignment="1">
      <alignment horizontal="center"/>
    </xf>
    <xf numFmtId="1" fontId="1" fillId="0" borderId="1" xfId="1" applyNumberFormat="1" applyFont="1" applyBorder="1" applyAlignment="1">
      <alignment horizontal="center"/>
    </xf>
    <xf numFmtId="0" fontId="1" fillId="0" borderId="1" xfId="0" applyNumberFormat="1" applyFont="1" applyBorder="1" applyProtection="1">
      <protection locked="0"/>
    </xf>
    <xf numFmtId="14" fontId="1" fillId="0" borderId="1" xfId="0" applyNumberFormat="1" applyFont="1" applyBorder="1" applyProtection="1">
      <protection locked="0"/>
    </xf>
    <xf numFmtId="164" fontId="3" fillId="2" borderId="1" xfId="0" applyNumberFormat="1" applyFont="1" applyFill="1" applyBorder="1" applyAlignment="1" applyProtection="1">
      <alignment horizontal="center" wrapText="1"/>
    </xf>
    <xf numFmtId="165" fontId="1" fillId="0" borderId="1" xfId="0" applyNumberFormat="1" applyFont="1" applyFill="1" applyBorder="1" applyProtection="1">
      <protection locked="0"/>
    </xf>
    <xf numFmtId="165" fontId="1" fillId="0" borderId="1" xfId="0" applyNumberFormat="1" applyFont="1" applyBorder="1" applyProtection="1">
      <protection locked="0"/>
    </xf>
    <xf numFmtId="165" fontId="1" fillId="0" borderId="1" xfId="0" applyNumberFormat="1" applyFont="1" applyBorder="1" applyAlignment="1" applyProtection="1">
      <alignment horizontal="center"/>
      <protection locked="0"/>
    </xf>
    <xf numFmtId="1" fontId="1" fillId="2" borderId="1" xfId="0" applyNumberFormat="1" applyFont="1" applyFill="1" applyBorder="1" applyAlignment="1" applyProtection="1">
      <alignment horizontal="center"/>
    </xf>
    <xf numFmtId="165" fontId="3" fillId="0" borderId="1" xfId="0" applyNumberFormat="1" applyFont="1" applyFill="1" applyBorder="1" applyProtection="1">
      <protection locked="0"/>
    </xf>
    <xf numFmtId="164" fontId="3" fillId="2" borderId="1" xfId="0" applyFont="1" applyFill="1" applyBorder="1" applyAlignment="1">
      <alignment horizontal="right"/>
    </xf>
    <xf numFmtId="0" fontId="3" fillId="2" borderId="1" xfId="0" applyNumberFormat="1" applyFont="1" applyFill="1" applyBorder="1" applyAlignment="1" applyProtection="1">
      <alignment horizontal="center" wrapText="1"/>
    </xf>
    <xf numFmtId="0" fontId="3" fillId="3" borderId="1" xfId="0" applyNumberFormat="1" applyFont="1" applyFill="1" applyBorder="1" applyAlignment="1">
      <alignment horizontal="center"/>
    </xf>
    <xf numFmtId="0" fontId="1" fillId="0" borderId="1" xfId="0" applyNumberFormat="1" applyFont="1" applyBorder="1" applyAlignment="1" applyProtection="1">
      <alignment horizontal="center"/>
      <protection locked="0"/>
    </xf>
    <xf numFmtId="165" fontId="1" fillId="0" borderId="0" xfId="0" applyNumberFormat="1" applyFont="1" applyFill="1" applyBorder="1" applyAlignment="1" applyProtection="1">
      <alignment horizontal="left"/>
    </xf>
    <xf numFmtId="164" fontId="3" fillId="3" borderId="1" xfId="0" applyNumberFormat="1" applyFont="1" applyFill="1" applyBorder="1" applyAlignment="1" applyProtection="1">
      <alignment horizontal="center" wrapText="1"/>
    </xf>
    <xf numFmtId="0" fontId="3" fillId="3" borderId="1" xfId="0" applyNumberFormat="1" applyFont="1" applyFill="1" applyBorder="1" applyAlignment="1" applyProtection="1">
      <alignment horizontal="center"/>
    </xf>
    <xf numFmtId="1" fontId="1" fillId="0" borderId="0" xfId="0" applyNumberFormat="1" applyFont="1" applyBorder="1"/>
    <xf numFmtId="164" fontId="3" fillId="3" borderId="1" xfId="0" applyFont="1" applyFill="1" applyBorder="1" applyAlignment="1">
      <alignment horizontal="center" wrapText="1"/>
    </xf>
    <xf numFmtId="164" fontId="3" fillId="0" borderId="0" xfId="0" applyFont="1" applyFill="1" applyBorder="1" applyAlignment="1">
      <alignment horizontal="center"/>
    </xf>
    <xf numFmtId="164" fontId="3" fillId="0" borderId="0" xfId="0" applyNumberFormat="1" applyFont="1" applyFill="1" applyBorder="1" applyAlignment="1" applyProtection="1">
      <alignment horizontal="right"/>
    </xf>
    <xf numFmtId="164" fontId="3" fillId="0" borderId="0" xfId="0" applyFont="1" applyFill="1" applyBorder="1" applyAlignment="1"/>
    <xf numFmtId="164" fontId="3" fillId="0" borderId="0" xfId="0" applyNumberFormat="1" applyFont="1" applyFill="1" applyBorder="1" applyAlignment="1" applyProtection="1"/>
    <xf numFmtId="164" fontId="8" fillId="4" borderId="3" xfId="0" applyFont="1" applyFill="1" applyBorder="1" applyAlignment="1">
      <alignment horizontal="center" vertical="center" wrapText="1"/>
    </xf>
    <xf numFmtId="164" fontId="9" fillId="0" borderId="0" xfId="0" applyFont="1"/>
    <xf numFmtId="164" fontId="1" fillId="0" borderId="0" xfId="0" applyFont="1" applyAlignment="1">
      <alignment wrapText="1"/>
    </xf>
    <xf numFmtId="0" fontId="1" fillId="0" borderId="1" xfId="0" applyNumberFormat="1" applyFont="1" applyBorder="1" applyAlignment="1">
      <alignment horizontal="center"/>
    </xf>
    <xf numFmtId="2" fontId="1" fillId="2" borderId="1" xfId="0" applyNumberFormat="1" applyFont="1" applyFill="1" applyBorder="1" applyAlignment="1" applyProtection="1">
      <alignment horizontal="center"/>
    </xf>
    <xf numFmtId="166" fontId="1" fillId="0" borderId="1" xfId="1" applyNumberFormat="1" applyFont="1" applyBorder="1"/>
    <xf numFmtId="166" fontId="1" fillId="0" borderId="0" xfId="1" applyNumberFormat="1" applyFont="1" applyFill="1" applyBorder="1"/>
    <xf numFmtId="165" fontId="1" fillId="0" borderId="0" xfId="0" applyNumberFormat="1" applyFont="1" applyFill="1" applyBorder="1"/>
    <xf numFmtId="164" fontId="1" fillId="0" borderId="0" xfId="0" applyFont="1" applyFill="1" applyBorder="1"/>
    <xf numFmtId="1" fontId="1" fillId="3" borderId="1" xfId="0" applyNumberFormat="1" applyFont="1" applyFill="1" applyBorder="1" applyAlignment="1" applyProtection="1">
      <alignment horizontal="center"/>
    </xf>
    <xf numFmtId="165" fontId="3" fillId="0" borderId="0" xfId="0" applyNumberFormat="1" applyFont="1" applyFill="1" applyBorder="1" applyProtection="1"/>
    <xf numFmtId="165" fontId="1" fillId="0" borderId="0" xfId="0" applyNumberFormat="1" applyFont="1" applyFill="1" applyBorder="1" applyProtection="1"/>
    <xf numFmtId="164" fontId="3" fillId="0" borderId="0" xfId="0" applyNumberFormat="1" applyFont="1" applyFill="1" applyBorder="1" applyAlignment="1" applyProtection="1">
      <alignment wrapText="1"/>
    </xf>
    <xf numFmtId="165" fontId="1" fillId="0" borderId="1" xfId="0" applyNumberFormat="1" applyFont="1" applyBorder="1" applyAlignment="1">
      <alignment horizontal="center"/>
    </xf>
    <xf numFmtId="1" fontId="1" fillId="0" borderId="1" xfId="0" applyNumberFormat="1" applyFont="1" applyBorder="1" applyAlignment="1">
      <alignment horizontal="center"/>
    </xf>
    <xf numFmtId="164" fontId="6" fillId="0" borderId="0" xfId="0" applyFont="1" applyBorder="1"/>
    <xf numFmtId="164" fontId="3" fillId="0" borderId="0" xfId="0" applyFont="1" applyBorder="1"/>
    <xf numFmtId="0" fontId="1" fillId="0" borderId="0" xfId="0" applyNumberFormat="1" applyFont="1" applyFill="1" applyBorder="1" applyAlignment="1">
      <alignment horizontal="center"/>
    </xf>
    <xf numFmtId="164" fontId="10" fillId="0" borderId="0" xfId="0" applyFont="1"/>
    <xf numFmtId="164" fontId="6" fillId="0" borderId="0" xfId="0" applyFont="1" applyAlignment="1">
      <alignment horizontal="center"/>
    </xf>
    <xf numFmtId="164" fontId="1" fillId="0" borderId="1" xfId="0" applyFont="1" applyBorder="1" applyProtection="1">
      <protection locked="0"/>
    </xf>
    <xf numFmtId="164" fontId="1" fillId="0" borderId="1" xfId="0" applyFont="1" applyBorder="1" applyAlignment="1" applyProtection="1">
      <alignment horizontal="center"/>
      <protection locked="0"/>
    </xf>
    <xf numFmtId="164" fontId="1" fillId="0" borderId="0" xfId="0" applyFont="1" applyProtection="1"/>
    <xf numFmtId="164" fontId="1" fillId="0" borderId="0" xfId="0" applyFont="1" applyFill="1" applyBorder="1" applyAlignment="1" applyProtection="1"/>
    <xf numFmtId="164" fontId="3" fillId="0" borderId="0" xfId="0" applyFont="1" applyFill="1" applyBorder="1" applyAlignment="1" applyProtection="1">
      <alignment horizontal="right"/>
    </xf>
    <xf numFmtId="164" fontId="1" fillId="0" borderId="0" xfId="0" applyFont="1" applyBorder="1" applyAlignment="1" applyProtection="1">
      <alignment horizontal="centerContinuous"/>
    </xf>
    <xf numFmtId="164" fontId="1" fillId="0" borderId="0" xfId="0" applyFont="1" applyFill="1" applyBorder="1" applyAlignment="1" applyProtection="1">
      <alignment horizontal="left"/>
    </xf>
    <xf numFmtId="164" fontId="1" fillId="0" borderId="0" xfId="0" applyFont="1" applyBorder="1" applyProtection="1"/>
    <xf numFmtId="0" fontId="1" fillId="0" borderId="0" xfId="0" applyNumberFormat="1" applyFont="1" applyBorder="1" applyAlignment="1" applyProtection="1">
      <alignment horizontal="left"/>
    </xf>
    <xf numFmtId="164" fontId="3" fillId="3" borderId="1" xfId="0" applyFont="1" applyFill="1" applyBorder="1" applyAlignment="1">
      <alignment horizontal="center"/>
    </xf>
    <xf numFmtId="164" fontId="3" fillId="3" borderId="1" xfId="0" applyFont="1" applyFill="1" applyBorder="1" applyAlignment="1">
      <alignment horizontal="center" wrapText="1"/>
    </xf>
    <xf numFmtId="0" fontId="1" fillId="3" borderId="1" xfId="0" applyNumberFormat="1" applyFont="1" applyFill="1" applyBorder="1"/>
    <xf numFmtId="1" fontId="1" fillId="0" borderId="1" xfId="0" applyNumberFormat="1" applyFont="1" applyFill="1" applyBorder="1" applyAlignment="1" applyProtection="1">
      <alignment horizontal="center"/>
      <protection locked="0"/>
    </xf>
    <xf numFmtId="0" fontId="1" fillId="0" borderId="0" xfId="2" applyFont="1" applyAlignment="1">
      <alignment wrapText="1"/>
    </xf>
    <xf numFmtId="164" fontId="6" fillId="0" borderId="0" xfId="0" applyFont="1" applyAlignment="1">
      <alignment horizontal="center" wrapText="1"/>
    </xf>
    <xf numFmtId="0" fontId="6" fillId="0" borderId="0" xfId="2" applyFont="1" applyAlignment="1">
      <alignment horizontal="center"/>
    </xf>
    <xf numFmtId="164" fontId="1" fillId="0" borderId="4" xfId="0" applyFont="1" applyBorder="1"/>
    <xf numFmtId="164" fontId="1" fillId="0" borderId="4" xfId="0" pivotButton="1" applyFont="1" applyBorder="1"/>
    <xf numFmtId="164" fontId="1" fillId="0" borderId="5" xfId="0" applyFont="1" applyBorder="1"/>
    <xf numFmtId="164" fontId="1" fillId="0" borderId="6" xfId="0" applyFont="1" applyBorder="1"/>
    <xf numFmtId="164" fontId="1" fillId="0" borderId="8" xfId="0" applyFont="1" applyBorder="1"/>
    <xf numFmtId="164" fontId="1" fillId="0" borderId="9" xfId="0" applyNumberFormat="1" applyFont="1" applyBorder="1"/>
    <xf numFmtId="1" fontId="1" fillId="0" borderId="9" xfId="0" applyNumberFormat="1" applyFont="1" applyBorder="1"/>
    <xf numFmtId="1" fontId="1" fillId="0" borderId="8" xfId="0" applyNumberFormat="1" applyFont="1" applyBorder="1"/>
    <xf numFmtId="1" fontId="1" fillId="0" borderId="9" xfId="0" applyNumberFormat="1" applyFont="1" applyBorder="1" applyAlignment="1">
      <alignment horizontal="center"/>
    </xf>
    <xf numFmtId="164" fontId="1" fillId="0" borderId="9" xfId="0" applyNumberFormat="1" applyFont="1" applyBorder="1" applyAlignment="1">
      <alignment horizontal="center"/>
    </xf>
    <xf numFmtId="1" fontId="1" fillId="0" borderId="11" xfId="0" applyNumberFormat="1" applyFont="1" applyBorder="1"/>
    <xf numFmtId="1" fontId="1" fillId="0" borderId="11" xfId="0" applyNumberFormat="1" applyFont="1" applyBorder="1" applyAlignment="1">
      <alignment horizontal="center"/>
    </xf>
    <xf numFmtId="164" fontId="1" fillId="0" borderId="4" xfId="0" applyFont="1" applyBorder="1" applyAlignment="1">
      <alignment horizontal="center" wrapText="1"/>
    </xf>
    <xf numFmtId="164" fontId="1" fillId="0" borderId="7" xfId="0" applyFont="1" applyBorder="1" applyAlignment="1">
      <alignment horizontal="center" wrapText="1"/>
    </xf>
    <xf numFmtId="164" fontId="1" fillId="0" borderId="10" xfId="0" applyFont="1" applyBorder="1" applyAlignment="1">
      <alignment horizontal="center" wrapText="1"/>
    </xf>
    <xf numFmtId="164" fontId="1" fillId="0" borderId="4" xfId="0" pivotButton="1" applyFont="1" applyBorder="1" applyAlignment="1">
      <alignment horizontal="center"/>
    </xf>
    <xf numFmtId="164" fontId="1" fillId="0" borderId="0" xfId="0" applyFont="1" applyAlignment="1"/>
    <xf numFmtId="164" fontId="3" fillId="3" borderId="1" xfId="0" applyFont="1" applyFill="1" applyBorder="1" applyAlignment="1">
      <alignment horizontal="center" wrapText="1"/>
    </xf>
    <xf numFmtId="0" fontId="1" fillId="0" borderId="2" xfId="0" applyNumberFormat="1" applyFont="1" applyFill="1" applyBorder="1" applyAlignment="1" applyProtection="1">
      <alignment horizontal="left"/>
    </xf>
    <xf numFmtId="1" fontId="1" fillId="3" borderId="1" xfId="1" applyNumberFormat="1" applyFont="1" applyFill="1" applyBorder="1" applyAlignment="1">
      <alignment horizontal="center"/>
    </xf>
    <xf numFmtId="164" fontId="1" fillId="0" borderId="15" xfId="0" applyFont="1" applyBorder="1"/>
    <xf numFmtId="164" fontId="1" fillId="0" borderId="8" xfId="0" applyNumberFormat="1" applyFont="1" applyBorder="1"/>
    <xf numFmtId="2" fontId="1" fillId="0" borderId="8" xfId="0" applyNumberFormat="1" applyFont="1" applyBorder="1"/>
    <xf numFmtId="164" fontId="3" fillId="0" borderId="0" xfId="0" applyNumberFormat="1" applyFont="1" applyFill="1" applyBorder="1" applyAlignment="1" applyProtection="1">
      <alignment horizontal="center"/>
    </xf>
    <xf numFmtId="165" fontId="3" fillId="0" borderId="0" xfId="0" applyNumberFormat="1" applyFont="1" applyFill="1" applyBorder="1" applyAlignment="1" applyProtection="1">
      <alignment horizontal="center"/>
    </xf>
    <xf numFmtId="0" fontId="3" fillId="0" borderId="0" xfId="0" applyNumberFormat="1" applyFont="1" applyFill="1" applyBorder="1" applyAlignment="1">
      <alignment horizontal="center"/>
    </xf>
    <xf numFmtId="164" fontId="8" fillId="0" borderId="0" xfId="0" applyFont="1" applyFill="1" applyBorder="1" applyAlignment="1">
      <alignment horizontal="center" vertical="center" wrapText="1"/>
    </xf>
    <xf numFmtId="164" fontId="3" fillId="0" borderId="0" xfId="0" applyFont="1" applyFill="1" applyBorder="1"/>
    <xf numFmtId="164" fontId="3" fillId="0" borderId="0" xfId="0" applyNumberFormat="1" applyFont="1" applyFill="1" applyBorder="1" applyAlignment="1" applyProtection="1">
      <alignment horizontal="center" wrapText="1"/>
    </xf>
    <xf numFmtId="164" fontId="1" fillId="0" borderId="1" xfId="0" applyFont="1" applyFill="1" applyBorder="1" applyAlignment="1" applyProtection="1">
      <alignment horizontal="left"/>
      <protection locked="0"/>
    </xf>
    <xf numFmtId="164" fontId="3" fillId="2" borderId="1" xfId="0" applyFont="1" applyFill="1" applyBorder="1" applyAlignment="1">
      <alignment horizontal="right"/>
    </xf>
    <xf numFmtId="164" fontId="1" fillId="0" borderId="12" xfId="0" applyFont="1" applyFill="1" applyBorder="1" applyAlignment="1" applyProtection="1">
      <alignment horizontal="left"/>
    </xf>
    <xf numFmtId="164" fontId="1" fillId="0" borderId="13" xfId="0" applyFont="1" applyFill="1" applyBorder="1" applyAlignment="1" applyProtection="1">
      <alignment horizontal="left"/>
    </xf>
    <xf numFmtId="164" fontId="1" fillId="0" borderId="14" xfId="0" applyFont="1" applyFill="1" applyBorder="1" applyAlignment="1" applyProtection="1">
      <alignment horizontal="left"/>
    </xf>
    <xf numFmtId="164" fontId="3" fillId="3" borderId="1" xfId="0" applyFont="1" applyFill="1" applyBorder="1" applyAlignment="1">
      <alignment horizontal="center"/>
    </xf>
    <xf numFmtId="164" fontId="1" fillId="0" borderId="0" xfId="0" applyFont="1" applyAlignment="1">
      <alignment horizontal="left" wrapText="1"/>
    </xf>
    <xf numFmtId="164" fontId="3" fillId="3" borderId="1" xfId="0" applyFont="1" applyFill="1" applyBorder="1" applyAlignment="1">
      <alignment horizontal="center" wrapText="1"/>
    </xf>
    <xf numFmtId="164" fontId="3" fillId="0" borderId="0" xfId="0" applyFont="1" applyFill="1" applyBorder="1" applyAlignment="1">
      <alignment horizontal="center"/>
    </xf>
    <xf numFmtId="164" fontId="1" fillId="0" borderId="0" xfId="0" applyFont="1" applyAlignment="1" applyProtection="1">
      <alignment wrapText="1"/>
    </xf>
  </cellXfs>
  <cellStyles count="3">
    <cellStyle name="Comma" xfId="1" builtinId="3"/>
    <cellStyle name="Normal" xfId="0" builtinId="0"/>
    <cellStyle name="Normal 2" xfId="2" xr:uid="{00000000-0005-0000-0000-000002000000}"/>
  </cellStyles>
  <dxfs count="77">
    <dxf>
      <numFmt numFmtId="1" formatCode="0"/>
    </dxf>
    <dxf>
      <font>
        <name val="Arial"/>
        <scheme val="none"/>
      </font>
    </dxf>
    <dxf>
      <font>
        <name val="Arial"/>
        <scheme val="none"/>
      </font>
    </dxf>
    <dxf>
      <font>
        <name val="Arial"/>
        <scheme val="none"/>
      </font>
    </dxf>
    <dxf>
      <font>
        <name val="Arial"/>
        <scheme val="none"/>
      </font>
    </dxf>
    <dxf>
      <font>
        <name val="Arial"/>
        <scheme val="none"/>
      </font>
    </dxf>
    <dxf>
      <numFmt numFmtId="1" formatCode="0"/>
    </dxf>
    <dxf>
      <alignment horizontal="center" readingOrder="0"/>
    </dxf>
    <dxf>
      <alignment wrapText="1" readingOrder="0"/>
    </dxf>
    <dxf>
      <font>
        <name val="Arial"/>
        <scheme val="none"/>
      </font>
    </dxf>
    <dxf>
      <font>
        <name val="Arial"/>
        <scheme val="none"/>
      </font>
    </dxf>
    <dxf>
      <numFmt numFmtId="0" formatCode="General"/>
    </dxf>
    <dxf>
      <alignment wrapText="1" readingOrder="0"/>
    </dxf>
    <dxf>
      <font>
        <name val="Arial"/>
        <scheme val="none"/>
      </font>
    </dxf>
    <dxf>
      <font>
        <name val="Arial"/>
        <scheme val="none"/>
      </font>
    </dxf>
    <dxf>
      <font>
        <name val="Arial"/>
        <scheme val="none"/>
      </font>
    </dxf>
    <dxf>
      <alignment horizontal="center" readingOrder="0"/>
    </dxf>
    <dxf>
      <numFmt numFmtId="1" formatCode="0"/>
    </dxf>
    <dxf>
      <numFmt numFmtId="1" formatCode="0"/>
    </dxf>
    <dxf>
      <numFmt numFmtId="1" formatCode="0"/>
    </dxf>
    <dxf>
      <font>
        <name val="Arial"/>
        <scheme val="none"/>
      </font>
    </dxf>
    <dxf>
      <alignment wrapText="1" readingOrder="0"/>
    </dxf>
    <dxf>
      <font>
        <name val="Arial"/>
        <scheme val="none"/>
      </font>
    </dxf>
    <dxf>
      <font>
        <name val="Arial"/>
        <scheme val="none"/>
      </font>
    </dxf>
    <dxf>
      <font>
        <name val="Arial"/>
        <scheme val="none"/>
      </font>
    </dxf>
    <dxf>
      <font>
        <name val="Arial"/>
        <scheme val="none"/>
      </font>
    </dxf>
    <dxf>
      <alignment horizontal="center" readingOrder="0"/>
    </dxf>
    <dxf>
      <alignment wrapText="1" readingOrder="0"/>
    </dxf>
    <dxf>
      <font>
        <name val="Arial"/>
        <scheme val="none"/>
      </font>
    </dxf>
    <dxf>
      <font>
        <name val="Arial"/>
        <scheme val="none"/>
      </font>
    </dxf>
    <dxf>
      <font>
        <name val="Arial"/>
        <scheme val="none"/>
      </font>
    </dxf>
    <dxf>
      <font>
        <name val="Arial"/>
        <scheme val="none"/>
      </font>
    </dxf>
    <dxf>
      <font>
        <name val="Arial"/>
        <scheme val="none"/>
      </font>
    </dxf>
    <dxf>
      <font>
        <name val="Arial"/>
        <scheme val="none"/>
      </font>
    </dxf>
    <dxf>
      <font>
        <name val="Arial"/>
        <scheme val="none"/>
      </font>
    </dxf>
    <dxf>
      <alignment wrapText="1" readingOrder="0"/>
    </dxf>
    <dxf>
      <alignment wrapText="1" readingOrder="0"/>
    </dxf>
    <dxf>
      <alignment wrapText="1" readingOrder="0"/>
    </dxf>
    <dxf>
      <alignment wrapText="1" readingOrder="0"/>
    </dxf>
    <dxf>
      <alignment wrapText="1" readingOrder="0"/>
    </dxf>
    <dxf>
      <alignment wrapText="1" readingOrder="0"/>
    </dxf>
    <dxf>
      <numFmt numFmtId="1" formatCode="0"/>
    </dxf>
    <dxf>
      <numFmt numFmtId="1" formatCode="0"/>
    </dxf>
    <dxf>
      <numFmt numFmtId="1" formatCode="0"/>
    </dxf>
    <dxf>
      <numFmt numFmtId="1" formatCode="0"/>
    </dxf>
    <dxf>
      <font>
        <name val="Arial"/>
        <scheme val="none"/>
      </font>
    </dxf>
    <dxf>
      <font>
        <name val="Arial"/>
        <scheme val="none"/>
      </font>
    </dxf>
    <dxf>
      <font>
        <name val="Arial"/>
        <scheme val="none"/>
      </font>
    </dxf>
    <dxf>
      <font>
        <name val="Arial"/>
        <scheme val="none"/>
      </font>
    </dxf>
    <dxf>
      <font>
        <name val="Arial"/>
        <scheme val="none"/>
      </font>
    </dxf>
    <dxf>
      <font>
        <name val="Arial"/>
        <scheme val="none"/>
      </font>
    </dxf>
    <dxf>
      <font>
        <name val="Arial"/>
        <scheme val="none"/>
      </font>
    </dxf>
    <dxf>
      <numFmt numFmtId="2" formatCode="0.00"/>
    </dxf>
    <dxf>
      <font>
        <name val="Arial"/>
        <scheme val="none"/>
      </font>
    </dxf>
    <dxf>
      <font>
        <name val="Arial"/>
        <scheme val="none"/>
      </font>
    </dxf>
    <dxf>
      <font>
        <name val="Arial"/>
        <scheme val="none"/>
      </font>
    </dxf>
    <dxf>
      <font>
        <name val="Arial"/>
        <scheme val="none"/>
      </font>
    </dxf>
    <dxf>
      <alignment wrapText="1" readingOrder="0"/>
    </dxf>
    <dxf>
      <font>
        <name val="Arial"/>
        <scheme val="none"/>
      </font>
    </dxf>
    <dxf>
      <font>
        <name val="Arial"/>
        <scheme val="none"/>
      </font>
    </dxf>
    <dxf>
      <numFmt numFmtId="1" formatCode="0"/>
    </dxf>
    <dxf>
      <numFmt numFmtId="1" formatCode="0"/>
    </dxf>
    <dxf>
      <alignment horizontal="center" readingOrder="0"/>
    </dxf>
    <dxf>
      <alignment wrapText="1" readingOrder="0"/>
    </dxf>
    <dxf>
      <alignment horizontal="center" readingOrder="0"/>
    </dxf>
    <dxf>
      <numFmt numFmtId="0" formatCode="General"/>
    </dxf>
    <dxf>
      <alignment horizontal="center" readingOrder="0"/>
    </dxf>
    <dxf>
      <numFmt numFmtId="1" formatCode="0"/>
    </dxf>
    <dxf>
      <numFmt numFmtId="1" formatCode="0"/>
    </dxf>
    <dxf>
      <numFmt numFmtId="1" formatCode="0"/>
    </dxf>
    <dxf>
      <font>
        <name val="Arial"/>
        <scheme val="none"/>
      </font>
    </dxf>
    <dxf>
      <font>
        <name val="Arial"/>
        <scheme val="none"/>
      </font>
    </dxf>
    <dxf>
      <font>
        <name val="Arial"/>
        <scheme val="none"/>
      </font>
    </dxf>
    <dxf>
      <font>
        <name val="Arial"/>
        <scheme val="none"/>
      </font>
    </dxf>
    <dxf>
      <font>
        <name val="Arial"/>
        <scheme val="none"/>
      </font>
    </dxf>
    <dxf>
      <alignment horizontal="center" readingOrder="0"/>
    </dxf>
    <dxf>
      <alignment wrapText="1" readingOrder="0"/>
    </dxf>
  </dxfs>
  <tableStyles count="0" defaultTableStyle="TableStyleMedium9" defaultPivotStyle="PivotStyleLight16"/>
  <colors>
    <mruColors>
      <color rgb="FFFFFF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pivotCacheDefinition" Target="pivotCache/pivotCacheDefinition1.xml"/><Relationship Id="rId14" Type="http://schemas.microsoft.com/office/2006/relationships/vbaProject" Target="vbaProject.bin"/></Relationships>
</file>

<file path=xl/ctrlProps/ctrlProp1.xml><?xml version="1.0" encoding="utf-8"?>
<formControlPr xmlns="http://schemas.microsoft.com/office/spreadsheetml/2009/9/main" objectType="Button" lockText="1"/>
</file>

<file path=xl/ctrlProps/ctrlProp2.xml><?xml version="1.0" encoding="utf-8"?>
<formControlPr xmlns="http://schemas.microsoft.com/office/spreadsheetml/2009/9/main" objectType="Button" lockText="1"/>
</file>

<file path=xl/ctrlProps/ctrlProp3.xml><?xml version="1.0" encoding="utf-8"?>
<formControlPr xmlns="http://schemas.microsoft.com/office/spreadsheetml/2009/9/main" objectType="Button" lockText="1"/>
</file>

<file path=xl/ctrlProps/ctrlProp4.xml><?xml version="1.0" encoding="utf-8"?>
<formControlPr xmlns="http://schemas.microsoft.com/office/spreadsheetml/2009/9/main" objectType="Button" lockText="1"/>
</file>

<file path=xl/ctrlProps/ctrlProp5.xml><?xml version="1.0" encoding="utf-8"?>
<formControlPr xmlns="http://schemas.microsoft.com/office/spreadsheetml/2009/9/main" objectType="Button" lockText="1"/>
</file>

<file path=xl/ctrlProps/ctrlProp6.xml><?xml version="1.0" encoding="utf-8"?>
<formControlPr xmlns="http://schemas.microsoft.com/office/spreadsheetml/2009/9/main" objectType="Button" lockText="1"/>
</file>

<file path=xl/ctrlProps/ctrlProp7.xml><?xml version="1.0" encoding="utf-8"?>
<formControlPr xmlns="http://schemas.microsoft.com/office/spreadsheetml/2009/9/main" objectType="Button" lockText="1"/>
</file>

<file path=xl/ctrlProps/ctrlProp8.xml><?xml version="1.0" encoding="utf-8"?>
<formControlPr xmlns="http://schemas.microsoft.com/office/spreadsheetml/2009/9/main" objectType="Button" lockText="1"/>
</file>

<file path=xl/ctrlProps/ctrlProp9.xml><?xml version="1.0" encoding="utf-8"?>
<formControlPr xmlns="http://schemas.microsoft.com/office/spreadsheetml/2009/9/main" objectType="Button" lockText="1"/>
</file>

<file path=xl/ctrlProps/ctrlProp10.xml><?xml version="1.0" encoding="utf-8"?>
<formControlPr xmlns="http://schemas.microsoft.com/office/spreadsheetml/2009/9/main" objectType="Button" lockText="1"/>
</file>

<file path=xl/ctrlProps/ctrlProp11.xml><?xml version="1.0" encoding="utf-8"?>
<formControlPr xmlns="http://schemas.microsoft.com/office/spreadsheetml/2009/9/main" objectType="Button" lockText="1"/>
</file>

<file path=xl/ctrlProps/ctrlProp12.xml><?xml version="1.0" encoding="utf-8"?>
<formControlPr xmlns="http://schemas.microsoft.com/office/spreadsheetml/2009/9/main" objectType="Button" lockText="1"/>
</file>

<file path=xl/ctrlProps/ctrlProp13.xml><?xml version="1.0" encoding="utf-8"?>
<formControlPr xmlns="http://schemas.microsoft.com/office/spreadsheetml/2009/9/main" objectType="Button" lockText="1"/>
</file>

<file path=xl/ctrlProps/ctrlProp14.xml><?xml version="1.0" encoding="utf-8"?>
<formControlPr xmlns="http://schemas.microsoft.com/office/spreadsheetml/2009/9/main" objectType="Button" lockText="1"/>
</file>

<file path=xl/ctrlProps/ctrlProp15.xml><?xml version="1.0" encoding="utf-8"?>
<formControlPr xmlns="http://schemas.microsoft.com/office/spreadsheetml/2009/9/main" objectType="Button" lockText="1"/>
</file>

<file path=xl/ctrlProps/ctrlProp16.xml><?xml version="1.0" encoding="utf-8"?>
<formControlPr xmlns="http://schemas.microsoft.com/office/spreadsheetml/2009/9/main" objectType="Button" lockText="1"/>
</file>

<file path=xl/ctrlProps/ctrlProp17.xml><?xml version="1.0" encoding="utf-8"?>
<formControlPr xmlns="http://schemas.microsoft.com/office/spreadsheetml/2009/9/main" objectType="Button" lockText="1"/>
</file>

<file path=xl/ctrlProps/ctrlProp18.xml><?xml version="1.0" encoding="utf-8"?>
<formControlPr xmlns="http://schemas.microsoft.com/office/spreadsheetml/2009/9/main" objectType="Button" lockText="1"/>
</file>

<file path=xl/ctrlProps/ctrlProp19.xml><?xml version="1.0" encoding="utf-8"?>
<formControlPr xmlns="http://schemas.microsoft.com/office/spreadsheetml/2009/9/main" objectType="Button" lockText="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absolute">
        <xdr:from>
          <xdr:col>18</xdr:col>
          <xdr:colOff>47625</xdr:colOff>
          <xdr:row>0</xdr:row>
          <xdr:rowOff>0</xdr:rowOff>
        </xdr:from>
        <xdr:to>
          <xdr:col>19</xdr:col>
          <xdr:colOff>66675</xdr:colOff>
          <xdr:row>1</xdr:row>
          <xdr:rowOff>171450</xdr:rowOff>
        </xdr:to>
        <xdr:sp macro="" textlink="">
          <xdr:nvSpPr>
            <xdr:cNvPr id="1039" name="Button 15" hidden="1">
              <a:extLst>
                <a:ext uri="{63B3BB69-23CF-44E3-9099-C40C66FF867C}">
                  <a14:compatExt spid="_x0000_s1039"/>
                </a:ext>
                <a:ext uri="{FF2B5EF4-FFF2-40B4-BE49-F238E27FC236}">
                  <a16:creationId xmlns:a16="http://schemas.microsoft.com/office/drawing/2014/main" id="{00000000-0008-0000-0100-00000F04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900" b="1" i="0" u="none" strike="noStrike" baseline="0">
                  <a:solidFill>
                    <a:srgbClr val="000000"/>
                  </a:solidFill>
                  <a:latin typeface="Arial"/>
                  <a:cs typeface="Arial"/>
                </a:rPr>
                <a:t>Sort by </a:t>
              </a:r>
              <a:r>
                <a:rPr lang="en-US" sz="1000" b="1" i="0" u="none" strike="noStrike" baseline="0">
                  <a:solidFill>
                    <a:srgbClr val="000000"/>
                  </a:solidFill>
                  <a:latin typeface="Arial"/>
                  <a:cs typeface="Arial"/>
                </a:rPr>
                <a: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absolute">
        <xdr:from>
          <xdr:col>18</xdr:col>
          <xdr:colOff>47625</xdr:colOff>
          <xdr:row>1</xdr:row>
          <xdr:rowOff>190500</xdr:rowOff>
        </xdr:from>
        <xdr:to>
          <xdr:col>19</xdr:col>
          <xdr:colOff>66675</xdr:colOff>
          <xdr:row>3</xdr:row>
          <xdr:rowOff>190500</xdr:rowOff>
        </xdr:to>
        <xdr:sp macro="" textlink="">
          <xdr:nvSpPr>
            <xdr:cNvPr id="1040" name="Button 16" hidden="1">
              <a:extLst>
                <a:ext uri="{63B3BB69-23CF-44E3-9099-C40C66FF867C}">
                  <a14:compatExt spid="_x0000_s1040"/>
                </a:ext>
                <a:ext uri="{FF2B5EF4-FFF2-40B4-BE49-F238E27FC236}">
                  <a16:creationId xmlns:a16="http://schemas.microsoft.com/office/drawing/2014/main" id="{00000000-0008-0000-0100-00001004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900" b="1" i="0" u="none" strike="noStrike" baseline="0">
                  <a:solidFill>
                    <a:srgbClr val="000000"/>
                  </a:solidFill>
                  <a:latin typeface="Arial"/>
                  <a:cs typeface="Arial"/>
                </a:rPr>
                <a:t>Sort by Kid</a:t>
              </a:r>
            </a:p>
            <a:p>
              <a:pPr algn="ctr" rtl="0">
                <a:defRPr sz="1000"/>
              </a:pPr>
              <a:r>
                <a:rPr lang="en-US" sz="900" b="1" i="0" u="none" strike="noStrike" baseline="0">
                  <a:solidFill>
                    <a:srgbClr val="000000"/>
                  </a:solidFill>
                  <a:latin typeface="Arial"/>
                  <a:cs typeface="Arial"/>
                </a:rPr>
                <a:t> ID</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absolute">
        <xdr:from>
          <xdr:col>19</xdr:col>
          <xdr:colOff>104775</xdr:colOff>
          <xdr:row>0</xdr:row>
          <xdr:rowOff>0</xdr:rowOff>
        </xdr:from>
        <xdr:to>
          <xdr:col>20</xdr:col>
          <xdr:colOff>133350</xdr:colOff>
          <xdr:row>1</xdr:row>
          <xdr:rowOff>171450</xdr:rowOff>
        </xdr:to>
        <xdr:sp macro="" textlink="">
          <xdr:nvSpPr>
            <xdr:cNvPr id="1041" name="Button 17" hidden="1">
              <a:extLst>
                <a:ext uri="{63B3BB69-23CF-44E3-9099-C40C66FF867C}">
                  <a14:compatExt spid="_x0000_s1041"/>
                </a:ext>
                <a:ext uri="{FF2B5EF4-FFF2-40B4-BE49-F238E27FC236}">
                  <a16:creationId xmlns:a16="http://schemas.microsoft.com/office/drawing/2014/main" id="{00000000-0008-0000-0100-00001104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900" b="1" i="0" u="none" strike="noStrike" baseline="0">
                  <a:solidFill>
                    <a:srgbClr val="000000"/>
                  </a:solidFill>
                  <a:latin typeface="Arial"/>
                  <a:cs typeface="Arial"/>
                </a:rPr>
                <a:t>Sort by WDA</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absolute">
        <xdr:from>
          <xdr:col>19</xdr:col>
          <xdr:colOff>104775</xdr:colOff>
          <xdr:row>1</xdr:row>
          <xdr:rowOff>190500</xdr:rowOff>
        </xdr:from>
        <xdr:to>
          <xdr:col>20</xdr:col>
          <xdr:colOff>133350</xdr:colOff>
          <xdr:row>3</xdr:row>
          <xdr:rowOff>190500</xdr:rowOff>
        </xdr:to>
        <xdr:sp macro="" textlink="">
          <xdr:nvSpPr>
            <xdr:cNvPr id="1042" name="Button 18" hidden="1">
              <a:extLst>
                <a:ext uri="{63B3BB69-23CF-44E3-9099-C40C66FF867C}">
                  <a14:compatExt spid="_x0000_s1042"/>
                </a:ext>
                <a:ext uri="{FF2B5EF4-FFF2-40B4-BE49-F238E27FC236}">
                  <a16:creationId xmlns:a16="http://schemas.microsoft.com/office/drawing/2014/main" id="{00000000-0008-0000-0100-00001204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900" b="1" i="0" u="none" strike="noStrike" baseline="0">
                  <a:solidFill>
                    <a:srgbClr val="000000"/>
                  </a:solidFill>
                  <a:latin typeface="Arial"/>
                  <a:cs typeface="Arial"/>
                </a:rPr>
                <a:t>Sort by ADG</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absolute">
        <xdr:from>
          <xdr:col>20</xdr:col>
          <xdr:colOff>171450</xdr:colOff>
          <xdr:row>0</xdr:row>
          <xdr:rowOff>0</xdr:rowOff>
        </xdr:from>
        <xdr:to>
          <xdr:col>21</xdr:col>
          <xdr:colOff>190500</xdr:colOff>
          <xdr:row>1</xdr:row>
          <xdr:rowOff>171450</xdr:rowOff>
        </xdr:to>
        <xdr:sp macro="" textlink="">
          <xdr:nvSpPr>
            <xdr:cNvPr id="1043" name="Button 19" hidden="1">
              <a:extLst>
                <a:ext uri="{63B3BB69-23CF-44E3-9099-C40C66FF867C}">
                  <a14:compatExt spid="_x0000_s1043"/>
                </a:ext>
                <a:ext uri="{FF2B5EF4-FFF2-40B4-BE49-F238E27FC236}">
                  <a16:creationId xmlns:a16="http://schemas.microsoft.com/office/drawing/2014/main" id="{00000000-0008-0000-0100-00001304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900" b="1" i="0" u="none" strike="noStrike" baseline="0">
                  <a:solidFill>
                    <a:srgbClr val="000000"/>
                  </a:solidFill>
                  <a:latin typeface="Arial"/>
                  <a:cs typeface="Arial"/>
                </a:rPr>
                <a:t>Sort by Adj WW</a:t>
              </a:r>
            </a:p>
            <a:p>
              <a:pPr algn="ctr" rtl="0">
                <a:defRPr sz="1000"/>
              </a:pPr>
              <a:endParaRPr lang="en-US" sz="900" b="1" i="0" u="none" strike="noStrike" baseline="0">
                <a:solidFill>
                  <a:srgbClr val="000000"/>
                </a:solidFill>
                <a:latin typeface="Arial"/>
                <a:cs typeface="Arial"/>
              </a:endParaRP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absolute">
        <xdr:from>
          <xdr:col>20</xdr:col>
          <xdr:colOff>171450</xdr:colOff>
          <xdr:row>1</xdr:row>
          <xdr:rowOff>190500</xdr:rowOff>
        </xdr:from>
        <xdr:to>
          <xdr:col>21</xdr:col>
          <xdr:colOff>190500</xdr:colOff>
          <xdr:row>3</xdr:row>
          <xdr:rowOff>190500</xdr:rowOff>
        </xdr:to>
        <xdr:sp macro="" textlink="">
          <xdr:nvSpPr>
            <xdr:cNvPr id="1044" name="Button 20" hidden="1">
              <a:extLst>
                <a:ext uri="{63B3BB69-23CF-44E3-9099-C40C66FF867C}">
                  <a14:compatExt spid="_x0000_s1044"/>
                </a:ext>
                <a:ext uri="{FF2B5EF4-FFF2-40B4-BE49-F238E27FC236}">
                  <a16:creationId xmlns:a16="http://schemas.microsoft.com/office/drawing/2014/main" id="{00000000-0008-0000-0100-00001404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900" b="1" i="0" u="none" strike="noStrike" baseline="0">
                  <a:solidFill>
                    <a:srgbClr val="000000"/>
                  </a:solidFill>
                  <a:latin typeface="Arial"/>
                  <a:cs typeface="Arial"/>
                </a:rPr>
                <a:t>Sort by Adj WW Ratio</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absolute">
        <xdr:from>
          <xdr:col>18</xdr:col>
          <xdr:colOff>47625</xdr:colOff>
          <xdr:row>3</xdr:row>
          <xdr:rowOff>219075</xdr:rowOff>
        </xdr:from>
        <xdr:to>
          <xdr:col>19</xdr:col>
          <xdr:colOff>66675</xdr:colOff>
          <xdr:row>5</xdr:row>
          <xdr:rowOff>85725</xdr:rowOff>
        </xdr:to>
        <xdr:sp macro="" textlink="">
          <xdr:nvSpPr>
            <xdr:cNvPr id="1045" name="Button 21" hidden="1">
              <a:extLst>
                <a:ext uri="{63B3BB69-23CF-44E3-9099-C40C66FF867C}">
                  <a14:compatExt spid="_x0000_s1045"/>
                </a:ext>
                <a:ext uri="{FF2B5EF4-FFF2-40B4-BE49-F238E27FC236}">
                  <a16:creationId xmlns:a16="http://schemas.microsoft.com/office/drawing/2014/main" id="{00000000-0008-0000-0100-00001504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900" b="1" i="0" u="none" strike="noStrike" baseline="0">
                  <a:solidFill>
                    <a:srgbClr val="000000"/>
                  </a:solidFill>
                  <a:latin typeface="Arial"/>
                  <a:cs typeface="Arial"/>
                </a:rPr>
                <a:t>Print Kids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absolute">
        <xdr:from>
          <xdr:col>19</xdr:col>
          <xdr:colOff>104775</xdr:colOff>
          <xdr:row>3</xdr:row>
          <xdr:rowOff>219075</xdr:rowOff>
        </xdr:from>
        <xdr:to>
          <xdr:col>20</xdr:col>
          <xdr:colOff>133350</xdr:colOff>
          <xdr:row>5</xdr:row>
          <xdr:rowOff>85725</xdr:rowOff>
        </xdr:to>
        <xdr:sp macro="" textlink="">
          <xdr:nvSpPr>
            <xdr:cNvPr id="1046" name="Button 22" hidden="1">
              <a:extLst>
                <a:ext uri="{63B3BB69-23CF-44E3-9099-C40C66FF867C}">
                  <a14:compatExt spid="_x0000_s1046"/>
                </a:ext>
                <a:ext uri="{FF2B5EF4-FFF2-40B4-BE49-F238E27FC236}">
                  <a16:creationId xmlns:a16="http://schemas.microsoft.com/office/drawing/2014/main" id="{00000000-0008-0000-0100-00001604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900" b="1" i="0" u="none" strike="noStrike" baseline="0">
                  <a:solidFill>
                    <a:srgbClr val="000000"/>
                  </a:solidFill>
                  <a:latin typeface="Arial"/>
                  <a:cs typeface="Arial"/>
                </a:rPr>
                <a:t>Clear</a:t>
              </a:r>
            </a:p>
            <a:p>
              <a:pPr algn="ctr" rtl="0">
                <a:defRPr sz="1000"/>
              </a:pPr>
              <a:r>
                <a:rPr lang="en-US" sz="900" b="1" i="0" u="none" strike="noStrike" baseline="0">
                  <a:solidFill>
                    <a:srgbClr val="000000"/>
                  </a:solidFill>
                  <a:latin typeface="Arial"/>
                  <a:cs typeface="Arial"/>
                </a:rPr>
                <a:t>Kids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absolute">
        <xdr:from>
          <xdr:col>21</xdr:col>
          <xdr:colOff>228600</xdr:colOff>
          <xdr:row>0</xdr:row>
          <xdr:rowOff>0</xdr:rowOff>
        </xdr:from>
        <xdr:to>
          <xdr:col>22</xdr:col>
          <xdr:colOff>476250</xdr:colOff>
          <xdr:row>1</xdr:row>
          <xdr:rowOff>171450</xdr:rowOff>
        </xdr:to>
        <xdr:sp macro="" textlink="">
          <xdr:nvSpPr>
            <xdr:cNvPr id="1047" name="Button 23" hidden="1">
              <a:extLst>
                <a:ext uri="{63B3BB69-23CF-44E3-9099-C40C66FF867C}">
                  <a14:compatExt spid="_x0000_s1047"/>
                </a:ext>
                <a:ext uri="{FF2B5EF4-FFF2-40B4-BE49-F238E27FC236}">
                  <a16:creationId xmlns:a16="http://schemas.microsoft.com/office/drawing/2014/main" id="{00000000-0008-0000-0100-00001704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900" b="1" i="0" u="none" strike="noStrike" baseline="0">
                  <a:solidFill>
                    <a:srgbClr val="000000"/>
                  </a:solidFill>
                  <a:latin typeface="Arial"/>
                  <a:cs typeface="Arial"/>
                </a:rPr>
                <a:t>Sort by Buck/ Adj WW</a:t>
              </a:r>
            </a:p>
            <a:p>
              <a:pPr algn="ctr" rtl="0">
                <a:defRPr sz="1000"/>
              </a:pPr>
              <a:endParaRPr lang="en-US" sz="900" b="1" i="0" u="none" strike="noStrike" baseline="0">
                <a:solidFill>
                  <a:srgbClr val="000000"/>
                </a:solidFill>
                <a:latin typeface="Arial"/>
                <a:cs typeface="Arial"/>
              </a:endParaRP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absolute">
        <xdr:from>
          <xdr:col>21</xdr:col>
          <xdr:colOff>228600</xdr:colOff>
          <xdr:row>1</xdr:row>
          <xdr:rowOff>190500</xdr:rowOff>
        </xdr:from>
        <xdr:to>
          <xdr:col>22</xdr:col>
          <xdr:colOff>476250</xdr:colOff>
          <xdr:row>3</xdr:row>
          <xdr:rowOff>190500</xdr:rowOff>
        </xdr:to>
        <xdr:sp macro="" textlink="">
          <xdr:nvSpPr>
            <xdr:cNvPr id="1048" name="Button 24" hidden="1">
              <a:extLst>
                <a:ext uri="{63B3BB69-23CF-44E3-9099-C40C66FF867C}">
                  <a14:compatExt spid="_x0000_s1048"/>
                </a:ext>
                <a:ext uri="{FF2B5EF4-FFF2-40B4-BE49-F238E27FC236}">
                  <a16:creationId xmlns:a16="http://schemas.microsoft.com/office/drawing/2014/main" id="{00000000-0008-0000-0100-00001804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900" b="1" i="0" u="none" strike="noStrike" baseline="0">
                  <a:solidFill>
                    <a:srgbClr val="000000"/>
                  </a:solidFill>
                  <a:latin typeface="Arial"/>
                  <a:cs typeface="Arial"/>
                </a:rPr>
                <a:t>Sort by Buck/ WW Ratio</a:t>
              </a:r>
            </a:p>
            <a:p>
              <a:pPr algn="ctr" rtl="0">
                <a:defRPr sz="1000"/>
              </a:pPr>
              <a:endParaRPr lang="en-US" sz="900" b="1" i="0" u="none" strike="noStrike" baseline="0">
                <a:solidFill>
                  <a:srgbClr val="000000"/>
                </a:solidFill>
                <a:latin typeface="Arial"/>
                <a:cs typeface="Arial"/>
              </a:endParaRPr>
            </a:p>
          </xdr:txBody>
        </xdr:sp>
        <xdr:clientData fPrintsWithSheet="0"/>
      </xdr:twoCellAnchor>
    </mc:Choice>
    <mc:Fallback/>
  </mc:AlternateContent>
</xdr:wsDr>
</file>

<file path=xl/drawings/drawing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absolute">
        <xdr:from>
          <xdr:col>7</xdr:col>
          <xdr:colOff>47625</xdr:colOff>
          <xdr:row>0</xdr:row>
          <xdr:rowOff>0</xdr:rowOff>
        </xdr:from>
        <xdr:to>
          <xdr:col>8</xdr:col>
          <xdr:colOff>114300</xdr:colOff>
          <xdr:row>1</xdr:row>
          <xdr:rowOff>142875</xdr:rowOff>
        </xdr:to>
        <xdr:sp macro="" textlink="">
          <xdr:nvSpPr>
            <xdr:cNvPr id="2052" name="Button 4" hidden="1">
              <a:extLst>
                <a:ext uri="{63B3BB69-23CF-44E3-9099-C40C66FF867C}">
                  <a14:compatExt spid="_x0000_s2052"/>
                </a:ext>
                <a:ext uri="{FF2B5EF4-FFF2-40B4-BE49-F238E27FC236}">
                  <a16:creationId xmlns:a16="http://schemas.microsoft.com/office/drawing/2014/main" id="{00000000-0008-0000-0200-00000408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900" b="1" i="0" u="none" strike="noStrike" baseline="0">
                  <a:solidFill>
                    <a:srgbClr val="000000"/>
                  </a:solidFill>
                  <a:latin typeface="Arial"/>
                  <a:cs typeface="Arial"/>
                </a:rPr>
                <a:t>Sort Does by #</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absolute">
        <xdr:from>
          <xdr:col>7</xdr:col>
          <xdr:colOff>47625</xdr:colOff>
          <xdr:row>1</xdr:row>
          <xdr:rowOff>171450</xdr:rowOff>
        </xdr:from>
        <xdr:to>
          <xdr:col>8</xdr:col>
          <xdr:colOff>114300</xdr:colOff>
          <xdr:row>3</xdr:row>
          <xdr:rowOff>152400</xdr:rowOff>
        </xdr:to>
        <xdr:sp macro="" textlink="">
          <xdr:nvSpPr>
            <xdr:cNvPr id="2053" name="Button 5" hidden="1">
              <a:extLst>
                <a:ext uri="{63B3BB69-23CF-44E3-9099-C40C66FF867C}">
                  <a14:compatExt spid="_x0000_s2053"/>
                </a:ext>
                <a:ext uri="{FF2B5EF4-FFF2-40B4-BE49-F238E27FC236}">
                  <a16:creationId xmlns:a16="http://schemas.microsoft.com/office/drawing/2014/main" id="{00000000-0008-0000-0200-00000508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900" b="1" i="0" u="none" strike="noStrike" baseline="0">
                  <a:solidFill>
                    <a:srgbClr val="000000"/>
                  </a:solidFill>
                  <a:latin typeface="Arial"/>
                  <a:cs typeface="Arial"/>
                </a:rPr>
                <a:t>Sort Does By ID</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absolute">
        <xdr:from>
          <xdr:col>8</xdr:col>
          <xdr:colOff>200025</xdr:colOff>
          <xdr:row>0</xdr:row>
          <xdr:rowOff>0</xdr:rowOff>
        </xdr:from>
        <xdr:to>
          <xdr:col>9</xdr:col>
          <xdr:colOff>266700</xdr:colOff>
          <xdr:row>1</xdr:row>
          <xdr:rowOff>142875</xdr:rowOff>
        </xdr:to>
        <xdr:sp macro="" textlink="">
          <xdr:nvSpPr>
            <xdr:cNvPr id="2054" name="Button 6" hidden="1">
              <a:extLst>
                <a:ext uri="{63B3BB69-23CF-44E3-9099-C40C66FF867C}">
                  <a14:compatExt spid="_x0000_s2054"/>
                </a:ext>
                <a:ext uri="{FF2B5EF4-FFF2-40B4-BE49-F238E27FC236}">
                  <a16:creationId xmlns:a16="http://schemas.microsoft.com/office/drawing/2014/main" id="{00000000-0008-0000-0200-00000608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900" b="1" i="0" u="none" strike="noStrike" baseline="0">
                  <a:solidFill>
                    <a:srgbClr val="000000"/>
                  </a:solidFill>
                  <a:latin typeface="Arial"/>
                  <a:cs typeface="Arial"/>
                </a:rPr>
                <a:t>Print Does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absolute">
        <xdr:from>
          <xdr:col>8</xdr:col>
          <xdr:colOff>209550</xdr:colOff>
          <xdr:row>1</xdr:row>
          <xdr:rowOff>171450</xdr:rowOff>
        </xdr:from>
        <xdr:to>
          <xdr:col>9</xdr:col>
          <xdr:colOff>276225</xdr:colOff>
          <xdr:row>3</xdr:row>
          <xdr:rowOff>152400</xdr:rowOff>
        </xdr:to>
        <xdr:sp macro="" textlink="">
          <xdr:nvSpPr>
            <xdr:cNvPr id="2055" name="Button 7" hidden="1">
              <a:extLst>
                <a:ext uri="{63B3BB69-23CF-44E3-9099-C40C66FF867C}">
                  <a14:compatExt spid="_x0000_s2055"/>
                </a:ext>
                <a:ext uri="{FF2B5EF4-FFF2-40B4-BE49-F238E27FC236}">
                  <a16:creationId xmlns:a16="http://schemas.microsoft.com/office/drawing/2014/main" id="{00000000-0008-0000-0200-00000708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900" b="1" i="0" u="none" strike="noStrike" baseline="0">
                  <a:solidFill>
                    <a:srgbClr val="000000"/>
                  </a:solidFill>
                  <a:latin typeface="Arial"/>
                  <a:cs typeface="Arial"/>
                </a:rPr>
                <a:t>Clear Does</a:t>
              </a:r>
            </a:p>
          </xdr:txBody>
        </xdr:sp>
        <xdr:clientData fPrintsWithSheet="0"/>
      </xdr:twoCellAnchor>
    </mc:Choice>
    <mc:Fallback/>
  </mc:AlternateContent>
</xdr:wsDr>
</file>

<file path=xl/drawings/drawing3.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absolute">
        <xdr:from>
          <xdr:col>7</xdr:col>
          <xdr:colOff>28575</xdr:colOff>
          <xdr:row>0</xdr:row>
          <xdr:rowOff>0</xdr:rowOff>
        </xdr:from>
        <xdr:to>
          <xdr:col>8</xdr:col>
          <xdr:colOff>95250</xdr:colOff>
          <xdr:row>1</xdr:row>
          <xdr:rowOff>142875</xdr:rowOff>
        </xdr:to>
        <xdr:sp macro="" textlink="">
          <xdr:nvSpPr>
            <xdr:cNvPr id="4100" name="Button 4" hidden="1">
              <a:extLst>
                <a:ext uri="{63B3BB69-23CF-44E3-9099-C40C66FF867C}">
                  <a14:compatExt spid="_x0000_s4100"/>
                </a:ext>
                <a:ext uri="{FF2B5EF4-FFF2-40B4-BE49-F238E27FC236}">
                  <a16:creationId xmlns:a16="http://schemas.microsoft.com/office/drawing/2014/main" id="{00000000-0008-0000-0300-00000410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900" b="1" i="0" u="none" strike="noStrike" baseline="0">
                  <a:solidFill>
                    <a:srgbClr val="000000"/>
                  </a:solidFill>
                  <a:latin typeface="Arial"/>
                  <a:cs typeface="Arial"/>
                </a:rPr>
                <a:t>Sort Bucks by #</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absolute">
        <xdr:from>
          <xdr:col>7</xdr:col>
          <xdr:colOff>28575</xdr:colOff>
          <xdr:row>1</xdr:row>
          <xdr:rowOff>171450</xdr:rowOff>
        </xdr:from>
        <xdr:to>
          <xdr:col>8</xdr:col>
          <xdr:colOff>95250</xdr:colOff>
          <xdr:row>3</xdr:row>
          <xdr:rowOff>152400</xdr:rowOff>
        </xdr:to>
        <xdr:sp macro="" textlink="">
          <xdr:nvSpPr>
            <xdr:cNvPr id="4101" name="Button 5" hidden="1">
              <a:extLst>
                <a:ext uri="{63B3BB69-23CF-44E3-9099-C40C66FF867C}">
                  <a14:compatExt spid="_x0000_s4101"/>
                </a:ext>
                <a:ext uri="{FF2B5EF4-FFF2-40B4-BE49-F238E27FC236}">
                  <a16:creationId xmlns:a16="http://schemas.microsoft.com/office/drawing/2014/main" id="{00000000-0008-0000-0300-00000510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900" b="1" i="0" u="none" strike="noStrike" baseline="0">
                  <a:solidFill>
                    <a:srgbClr val="000000"/>
                  </a:solidFill>
                  <a:latin typeface="Arial"/>
                  <a:cs typeface="Arial"/>
                </a:rPr>
                <a:t>Sort Bucks By ID</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absolute">
        <xdr:from>
          <xdr:col>8</xdr:col>
          <xdr:colOff>171450</xdr:colOff>
          <xdr:row>0</xdr:row>
          <xdr:rowOff>0</xdr:rowOff>
        </xdr:from>
        <xdr:to>
          <xdr:col>9</xdr:col>
          <xdr:colOff>247650</xdr:colOff>
          <xdr:row>1</xdr:row>
          <xdr:rowOff>142875</xdr:rowOff>
        </xdr:to>
        <xdr:sp macro="" textlink="">
          <xdr:nvSpPr>
            <xdr:cNvPr id="4102" name="Button 6" hidden="1">
              <a:extLst>
                <a:ext uri="{63B3BB69-23CF-44E3-9099-C40C66FF867C}">
                  <a14:compatExt spid="_x0000_s4102"/>
                </a:ext>
                <a:ext uri="{FF2B5EF4-FFF2-40B4-BE49-F238E27FC236}">
                  <a16:creationId xmlns:a16="http://schemas.microsoft.com/office/drawing/2014/main" id="{00000000-0008-0000-0300-00000610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900" b="1" i="0" u="none" strike="noStrike" baseline="0">
                  <a:solidFill>
                    <a:srgbClr val="000000"/>
                  </a:solidFill>
                  <a:latin typeface="Arial"/>
                  <a:cs typeface="Arial"/>
                </a:rPr>
                <a:t>Print Bucks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absolute">
        <xdr:from>
          <xdr:col>8</xdr:col>
          <xdr:colOff>180975</xdr:colOff>
          <xdr:row>1</xdr:row>
          <xdr:rowOff>171450</xdr:rowOff>
        </xdr:from>
        <xdr:to>
          <xdr:col>9</xdr:col>
          <xdr:colOff>247650</xdr:colOff>
          <xdr:row>3</xdr:row>
          <xdr:rowOff>152400</xdr:rowOff>
        </xdr:to>
        <xdr:sp macro="" textlink="">
          <xdr:nvSpPr>
            <xdr:cNvPr id="4103" name="Button 7" hidden="1">
              <a:extLst>
                <a:ext uri="{63B3BB69-23CF-44E3-9099-C40C66FF867C}">
                  <a14:compatExt spid="_x0000_s4103"/>
                </a:ext>
                <a:ext uri="{FF2B5EF4-FFF2-40B4-BE49-F238E27FC236}">
                  <a16:creationId xmlns:a16="http://schemas.microsoft.com/office/drawing/2014/main" id="{00000000-0008-0000-0300-00000710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900" b="1" i="0" u="none" strike="noStrike" baseline="0">
                  <a:solidFill>
                    <a:srgbClr val="000000"/>
                  </a:solidFill>
                  <a:latin typeface="Arial"/>
                  <a:cs typeface="Arial"/>
                </a:rPr>
                <a:t>Clear Bucks</a:t>
              </a:r>
            </a:p>
          </xdr:txBody>
        </xdr:sp>
        <xdr:clientData fPrintsWithSheet="0"/>
      </xdr:twoCellAnchor>
    </mc:Choice>
    <mc:Fallback/>
  </mc:AlternateContent>
</xdr:wsDr>
</file>

<file path=xl/drawings/drawing4.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absolute">
        <xdr:from>
          <xdr:col>9</xdr:col>
          <xdr:colOff>38100</xdr:colOff>
          <xdr:row>0</xdr:row>
          <xdr:rowOff>0</xdr:rowOff>
        </xdr:from>
        <xdr:to>
          <xdr:col>10</xdr:col>
          <xdr:colOff>304800</xdr:colOff>
          <xdr:row>1</xdr:row>
          <xdr:rowOff>171450</xdr:rowOff>
        </xdr:to>
        <xdr:sp macro="" textlink="">
          <xdr:nvSpPr>
            <xdr:cNvPr id="8193" name="Button 1" hidden="1">
              <a:extLst>
                <a:ext uri="{63B3BB69-23CF-44E3-9099-C40C66FF867C}">
                  <a14:compatExt spid="_x0000_s8193"/>
                </a:ext>
                <a:ext uri="{FF2B5EF4-FFF2-40B4-BE49-F238E27FC236}">
                  <a16:creationId xmlns:a16="http://schemas.microsoft.com/office/drawing/2014/main" id="{00000000-0008-0000-0400-00000120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1000" b="1" i="0" u="none" strike="noStrike" baseline="0">
                  <a:solidFill>
                    <a:srgbClr val="000000"/>
                  </a:solidFill>
                  <a:latin typeface="Arial"/>
                  <a:cs typeface="Arial"/>
                </a:rPr>
                <a:t>Refresh Summary</a:t>
              </a:r>
            </a:p>
          </xdr:txBody>
        </xdr:sp>
        <xdr:clientData fPrintsWithSheet="0"/>
      </xdr:twoCellAnchor>
    </mc:Choice>
    <mc:Fallback/>
  </mc:AlternateContent>
</xdr:wsDr>
</file>

<file path=xl/pivotCache/_rels/pivotCacheDefinition1.xml.rels><?xml version="1.0" encoding="UTF-8" standalone="yes"?>
<Relationships xmlns="http://schemas.openxmlformats.org/package/2006/relationships"><Relationship Id="rId1" Type="http://schemas.openxmlformats.org/officeDocument/2006/relationships/pivotCacheRecords" Target="pivotCacheRecords1.xml"/></Relationships>
</file>

<file path=xl/pivotCache/pivotCacheDefinition1.xml><?xml version="1.0" encoding="utf-8"?>
<pivotCacheDefinition xmlns="http://schemas.openxmlformats.org/spreadsheetml/2006/main" xmlns:r="http://schemas.openxmlformats.org/officeDocument/2006/relationships" xmlns:mc="http://schemas.openxmlformats.org/markup-compatibility/2006" xmlns:xr="http://schemas.microsoft.com/office/spreadsheetml/2014/revision" mc:Ignorable="xr" r:id="rId1" refreshedBy="Extension Service" refreshedDate="42166.409144097219" createdVersion="5" refreshedVersion="5" minRefreshableVersion="3" recordCount="200" xr:uid="{00000000-000A-0000-FFFF-FFFF64000000}">
  <cacheSource type="worksheet">
    <worksheetSource name="Kid_Data_Table_2"/>
  </cacheSource>
  <cacheFields count="18">
    <cacheField name="#" numFmtId="0">
      <sharedItems containsSemiMixedTypes="0" containsString="0" containsNumber="1" containsInteger="1" minValue="1" maxValue="200"/>
    </cacheField>
    <cacheField name="Kid ID" numFmtId="0">
      <sharedItems containsNonDate="0" containsString="0" containsBlank="1"/>
    </cacheField>
    <cacheField name="Doe ID" numFmtId="0">
      <sharedItems containsNonDate="0" containsString="0" containsBlank="1"/>
    </cacheField>
    <cacheField name="Doe Age" numFmtId="1">
      <sharedItems/>
    </cacheField>
    <cacheField name="Buck ID" numFmtId="1">
      <sharedItems containsNonDate="0" containsString="0" containsBlank="1"/>
    </cacheField>
    <cacheField name="Kid Birth Date" numFmtId="14">
      <sharedItems containsNonDate="0" containsString="0" containsBlank="1"/>
    </cacheField>
    <cacheField name="Kid Sex" numFmtId="0">
      <sharedItems containsNonDate="0" containsString="0" containsBlank="1"/>
    </cacheField>
    <cacheField name="Birth/_x000a_Rrng Type" numFmtId="0">
      <sharedItems containsNonDate="0" containsString="0" containsBlank="1" containsNumber="1" containsInteger="1" minValue="1" maxValue="7" count="8">
        <m/>
        <n v="6" u="1"/>
        <n v="3" u="1"/>
        <n v="7" u="1"/>
        <n v="4" u="1"/>
        <n v="2" u="1"/>
        <n v="1" u="1"/>
        <n v="5" u="1"/>
      </sharedItems>
    </cacheField>
    <cacheField name="Birth Wt" numFmtId="0">
      <sharedItems containsNonDate="0" containsString="0" containsBlank="1"/>
    </cacheField>
    <cacheField name="Weaning Date" numFmtId="14">
      <sharedItems containsNonDate="0" containsString="0" containsBlank="1"/>
    </cacheField>
    <cacheField name="Wng Wt (WW)" numFmtId="0">
      <sharedItems containsNonDate="0" containsString="0" containsBlank="1"/>
    </cacheField>
    <cacheField name="Wng Age (Days)" numFmtId="1">
      <sharedItems/>
    </cacheField>
    <cacheField name="Wng Age Group" numFmtId="1">
      <sharedItems containsMixedTypes="1" containsNumber="1" containsInteger="1" minValue="60" maxValue="120" count="4">
        <s v=""/>
        <n v="120" u="1"/>
        <n v="60" u="1"/>
        <n v="90" u="1"/>
      </sharedItems>
    </cacheField>
    <cacheField name="WDA" numFmtId="2">
      <sharedItems/>
    </cacheField>
    <cacheField name="ADG" numFmtId="2">
      <sharedItems/>
    </cacheField>
    <cacheField name="Age Corr WW" numFmtId="1">
      <sharedItems/>
    </cacheField>
    <cacheField name="Adj WW" numFmtId="1">
      <sharedItems/>
    </cacheField>
    <cacheField name="Adj WW Ratio" numFmtId="1">
      <sharedItems/>
    </cacheField>
  </cacheFields>
  <extLst>
    <ext xmlns:x14="http://schemas.microsoft.com/office/spreadsheetml/2009/9/main" uri="{725AE2AE-9491-48be-B2B4-4EB974FC3084}">
      <x14:pivotCacheDefinition/>
    </ext>
  </extLst>
</pivotCacheDefinition>
</file>

<file path=xl/pivotCache/pivotCacheRecords1.xml><?xml version="1.0" encoding="utf-8"?>
<pivotCacheRecords xmlns="http://schemas.openxmlformats.org/spreadsheetml/2006/main" xmlns:r="http://schemas.openxmlformats.org/officeDocument/2006/relationships" count="200">
  <r>
    <n v="1"/>
    <m/>
    <m/>
    <s v=""/>
    <m/>
    <m/>
    <m/>
    <x v="0"/>
    <m/>
    <m/>
    <m/>
    <s v=""/>
    <x v="0"/>
    <s v=""/>
    <s v=""/>
    <s v=""/>
    <s v=""/>
    <s v=""/>
  </r>
  <r>
    <n v="2"/>
    <m/>
    <m/>
    <s v=""/>
    <m/>
    <m/>
    <m/>
    <x v="0"/>
    <m/>
    <m/>
    <m/>
    <s v=""/>
    <x v="0"/>
    <s v=""/>
    <s v=""/>
    <s v=""/>
    <s v=""/>
    <s v=""/>
  </r>
  <r>
    <n v="3"/>
    <m/>
    <m/>
    <s v=""/>
    <m/>
    <m/>
    <m/>
    <x v="0"/>
    <m/>
    <m/>
    <m/>
    <s v=""/>
    <x v="0"/>
    <s v=""/>
    <s v=""/>
    <s v=""/>
    <s v=""/>
    <s v=""/>
  </r>
  <r>
    <n v="4"/>
    <m/>
    <m/>
    <s v=""/>
    <m/>
    <m/>
    <m/>
    <x v="0"/>
    <m/>
    <m/>
    <m/>
    <s v=""/>
    <x v="0"/>
    <s v=""/>
    <s v=""/>
    <s v=""/>
    <s v=""/>
    <s v=""/>
  </r>
  <r>
    <n v="5"/>
    <m/>
    <m/>
    <s v=""/>
    <m/>
    <m/>
    <m/>
    <x v="0"/>
    <m/>
    <m/>
    <m/>
    <s v=""/>
    <x v="0"/>
    <s v=""/>
    <s v=""/>
    <s v=""/>
    <s v=""/>
    <s v=""/>
  </r>
  <r>
    <n v="6"/>
    <m/>
    <m/>
    <s v=""/>
    <m/>
    <m/>
    <m/>
    <x v="0"/>
    <m/>
    <m/>
    <m/>
    <s v=""/>
    <x v="0"/>
    <s v=""/>
    <s v=""/>
    <s v=""/>
    <s v=""/>
    <s v=""/>
  </r>
  <r>
    <n v="7"/>
    <m/>
    <m/>
    <s v=""/>
    <m/>
    <m/>
    <m/>
    <x v="0"/>
    <m/>
    <m/>
    <m/>
    <s v=""/>
    <x v="0"/>
    <s v=""/>
    <s v=""/>
    <s v=""/>
    <s v=""/>
    <s v=""/>
  </r>
  <r>
    <n v="8"/>
    <m/>
    <m/>
    <s v=""/>
    <m/>
    <m/>
    <m/>
    <x v="0"/>
    <m/>
    <m/>
    <m/>
    <s v=""/>
    <x v="0"/>
    <s v=""/>
    <s v=""/>
    <s v=""/>
    <s v=""/>
    <s v=""/>
  </r>
  <r>
    <n v="9"/>
    <m/>
    <m/>
    <s v=""/>
    <m/>
    <m/>
    <m/>
    <x v="0"/>
    <m/>
    <m/>
    <m/>
    <s v=""/>
    <x v="0"/>
    <s v=""/>
    <s v=""/>
    <s v=""/>
    <s v=""/>
    <s v=""/>
  </r>
  <r>
    <n v="10"/>
    <m/>
    <m/>
    <s v=""/>
    <m/>
    <m/>
    <m/>
    <x v="0"/>
    <m/>
    <m/>
    <m/>
    <s v=""/>
    <x v="0"/>
    <s v=""/>
    <s v=""/>
    <s v=""/>
    <s v=""/>
    <s v=""/>
  </r>
  <r>
    <n v="11"/>
    <m/>
    <m/>
    <s v=""/>
    <m/>
    <m/>
    <m/>
    <x v="0"/>
    <m/>
    <m/>
    <m/>
    <s v=""/>
    <x v="0"/>
    <s v=""/>
    <s v=""/>
    <s v=""/>
    <s v=""/>
    <s v=""/>
  </r>
  <r>
    <n v="12"/>
    <m/>
    <m/>
    <s v=""/>
    <m/>
    <m/>
    <m/>
    <x v="0"/>
    <m/>
    <m/>
    <m/>
    <s v=""/>
    <x v="0"/>
    <s v=""/>
    <s v=""/>
    <s v=""/>
    <s v=""/>
    <s v=""/>
  </r>
  <r>
    <n v="13"/>
    <m/>
    <m/>
    <s v=""/>
    <m/>
    <m/>
    <m/>
    <x v="0"/>
    <m/>
    <m/>
    <m/>
    <s v=""/>
    <x v="0"/>
    <s v=""/>
    <s v=""/>
    <s v=""/>
    <s v=""/>
    <s v=""/>
  </r>
  <r>
    <n v="14"/>
    <m/>
    <m/>
    <s v=""/>
    <m/>
    <m/>
    <m/>
    <x v="0"/>
    <m/>
    <m/>
    <m/>
    <s v=""/>
    <x v="0"/>
    <s v=""/>
    <s v=""/>
    <s v=""/>
    <s v=""/>
    <s v=""/>
  </r>
  <r>
    <n v="15"/>
    <m/>
    <m/>
    <s v=""/>
    <m/>
    <m/>
    <m/>
    <x v="0"/>
    <m/>
    <m/>
    <m/>
    <s v=""/>
    <x v="0"/>
    <s v=""/>
    <s v=""/>
    <s v=""/>
    <s v=""/>
    <s v=""/>
  </r>
  <r>
    <n v="16"/>
    <m/>
    <m/>
    <s v=""/>
    <m/>
    <m/>
    <m/>
    <x v="0"/>
    <m/>
    <m/>
    <m/>
    <s v=""/>
    <x v="0"/>
    <s v=""/>
    <s v=""/>
    <s v=""/>
    <s v=""/>
    <s v=""/>
  </r>
  <r>
    <n v="17"/>
    <m/>
    <m/>
    <s v=""/>
    <m/>
    <m/>
    <m/>
    <x v="0"/>
    <m/>
    <m/>
    <m/>
    <s v=""/>
    <x v="0"/>
    <s v=""/>
    <s v=""/>
    <s v=""/>
    <s v=""/>
    <s v=""/>
  </r>
  <r>
    <n v="18"/>
    <m/>
    <m/>
    <s v=""/>
    <m/>
    <m/>
    <m/>
    <x v="0"/>
    <m/>
    <m/>
    <m/>
    <s v=""/>
    <x v="0"/>
    <s v=""/>
    <s v=""/>
    <s v=""/>
    <s v=""/>
    <s v=""/>
  </r>
  <r>
    <n v="19"/>
    <m/>
    <m/>
    <s v=""/>
    <m/>
    <m/>
    <m/>
    <x v="0"/>
    <m/>
    <m/>
    <m/>
    <s v=""/>
    <x v="0"/>
    <s v=""/>
    <s v=""/>
    <s v=""/>
    <s v=""/>
    <s v=""/>
  </r>
  <r>
    <n v="20"/>
    <m/>
    <m/>
    <s v=""/>
    <m/>
    <m/>
    <m/>
    <x v="0"/>
    <m/>
    <m/>
    <m/>
    <s v=""/>
    <x v="0"/>
    <s v=""/>
    <s v=""/>
    <s v=""/>
    <s v=""/>
    <s v=""/>
  </r>
  <r>
    <n v="21"/>
    <m/>
    <m/>
    <s v=""/>
    <m/>
    <m/>
    <m/>
    <x v="0"/>
    <m/>
    <m/>
    <m/>
    <s v=""/>
    <x v="0"/>
    <s v=""/>
    <s v=""/>
    <s v=""/>
    <s v=""/>
    <s v=""/>
  </r>
  <r>
    <n v="22"/>
    <m/>
    <m/>
    <s v=""/>
    <m/>
    <m/>
    <m/>
    <x v="0"/>
    <m/>
    <m/>
    <m/>
    <s v=""/>
    <x v="0"/>
    <s v=""/>
    <s v=""/>
    <s v=""/>
    <s v=""/>
    <s v=""/>
  </r>
  <r>
    <n v="23"/>
    <m/>
    <m/>
    <s v=""/>
    <m/>
    <m/>
    <m/>
    <x v="0"/>
    <m/>
    <m/>
    <m/>
    <s v=""/>
    <x v="0"/>
    <s v=""/>
    <s v=""/>
    <s v=""/>
    <s v=""/>
    <s v=""/>
  </r>
  <r>
    <n v="24"/>
    <m/>
    <m/>
    <s v=""/>
    <m/>
    <m/>
    <m/>
    <x v="0"/>
    <m/>
    <m/>
    <m/>
    <s v=""/>
    <x v="0"/>
    <s v=""/>
    <s v=""/>
    <s v=""/>
    <s v=""/>
    <s v=""/>
  </r>
  <r>
    <n v="25"/>
    <m/>
    <m/>
    <s v=""/>
    <m/>
    <m/>
    <m/>
    <x v="0"/>
    <m/>
    <m/>
    <m/>
    <s v=""/>
    <x v="0"/>
    <s v=""/>
    <s v=""/>
    <s v=""/>
    <s v=""/>
    <s v=""/>
  </r>
  <r>
    <n v="26"/>
    <m/>
    <m/>
    <s v=""/>
    <m/>
    <m/>
    <m/>
    <x v="0"/>
    <m/>
    <m/>
    <m/>
    <s v=""/>
    <x v="0"/>
    <s v=""/>
    <s v=""/>
    <s v=""/>
    <s v=""/>
    <s v=""/>
  </r>
  <r>
    <n v="27"/>
    <m/>
    <m/>
    <s v=""/>
    <m/>
    <m/>
    <m/>
    <x v="0"/>
    <m/>
    <m/>
    <m/>
    <s v=""/>
    <x v="0"/>
    <s v=""/>
    <s v=""/>
    <s v=""/>
    <s v=""/>
    <s v=""/>
  </r>
  <r>
    <n v="28"/>
    <m/>
    <m/>
    <s v=""/>
    <m/>
    <m/>
    <m/>
    <x v="0"/>
    <m/>
    <m/>
    <m/>
    <s v=""/>
    <x v="0"/>
    <s v=""/>
    <s v=""/>
    <s v=""/>
    <s v=""/>
    <s v=""/>
  </r>
  <r>
    <n v="29"/>
    <m/>
    <m/>
    <s v=""/>
    <m/>
    <m/>
    <m/>
    <x v="0"/>
    <m/>
    <m/>
    <m/>
    <s v=""/>
    <x v="0"/>
    <s v=""/>
    <s v=""/>
    <s v=""/>
    <s v=""/>
    <s v=""/>
  </r>
  <r>
    <n v="30"/>
    <m/>
    <m/>
    <s v=""/>
    <m/>
    <m/>
    <m/>
    <x v="0"/>
    <m/>
    <m/>
    <m/>
    <s v=""/>
    <x v="0"/>
    <s v=""/>
    <s v=""/>
    <s v=""/>
    <s v=""/>
    <s v=""/>
  </r>
  <r>
    <n v="31"/>
    <m/>
    <m/>
    <s v=""/>
    <m/>
    <m/>
    <m/>
    <x v="0"/>
    <m/>
    <m/>
    <m/>
    <s v=""/>
    <x v="0"/>
    <s v=""/>
    <s v=""/>
    <s v=""/>
    <s v=""/>
    <s v=""/>
  </r>
  <r>
    <n v="32"/>
    <m/>
    <m/>
    <s v=""/>
    <m/>
    <m/>
    <m/>
    <x v="0"/>
    <m/>
    <m/>
    <m/>
    <s v=""/>
    <x v="0"/>
    <s v=""/>
    <s v=""/>
    <s v=""/>
    <s v=""/>
    <s v=""/>
  </r>
  <r>
    <n v="33"/>
    <m/>
    <m/>
    <s v=""/>
    <m/>
    <m/>
    <m/>
    <x v="0"/>
    <m/>
    <m/>
    <m/>
    <s v=""/>
    <x v="0"/>
    <s v=""/>
    <s v=""/>
    <s v=""/>
    <s v=""/>
    <s v=""/>
  </r>
  <r>
    <n v="34"/>
    <m/>
    <m/>
    <s v=""/>
    <m/>
    <m/>
    <m/>
    <x v="0"/>
    <m/>
    <m/>
    <m/>
    <s v=""/>
    <x v="0"/>
    <s v=""/>
    <s v=""/>
    <s v=""/>
    <s v=""/>
    <s v=""/>
  </r>
  <r>
    <n v="35"/>
    <m/>
    <m/>
    <s v=""/>
    <m/>
    <m/>
    <m/>
    <x v="0"/>
    <m/>
    <m/>
    <m/>
    <s v=""/>
    <x v="0"/>
    <s v=""/>
    <s v=""/>
    <s v=""/>
    <s v=""/>
    <s v=""/>
  </r>
  <r>
    <n v="36"/>
    <m/>
    <m/>
    <s v=""/>
    <m/>
    <m/>
    <m/>
    <x v="0"/>
    <m/>
    <m/>
    <m/>
    <s v=""/>
    <x v="0"/>
    <s v=""/>
    <s v=""/>
    <s v=""/>
    <s v=""/>
    <s v=""/>
  </r>
  <r>
    <n v="37"/>
    <m/>
    <m/>
    <s v=""/>
    <m/>
    <m/>
    <m/>
    <x v="0"/>
    <m/>
    <m/>
    <m/>
    <s v=""/>
    <x v="0"/>
    <s v=""/>
    <s v=""/>
    <s v=""/>
    <s v=""/>
    <s v=""/>
  </r>
  <r>
    <n v="38"/>
    <m/>
    <m/>
    <s v=""/>
    <m/>
    <m/>
    <m/>
    <x v="0"/>
    <m/>
    <m/>
    <m/>
    <s v=""/>
    <x v="0"/>
    <s v=""/>
    <s v=""/>
    <s v=""/>
    <s v=""/>
    <s v=""/>
  </r>
  <r>
    <n v="39"/>
    <m/>
    <m/>
    <s v=""/>
    <m/>
    <m/>
    <m/>
    <x v="0"/>
    <m/>
    <m/>
    <m/>
    <s v=""/>
    <x v="0"/>
    <s v=""/>
    <s v=""/>
    <s v=""/>
    <s v=""/>
    <s v=""/>
  </r>
  <r>
    <n v="40"/>
    <m/>
    <m/>
    <s v=""/>
    <m/>
    <m/>
    <m/>
    <x v="0"/>
    <m/>
    <m/>
    <m/>
    <s v=""/>
    <x v="0"/>
    <s v=""/>
    <s v=""/>
    <s v=""/>
    <s v=""/>
    <s v=""/>
  </r>
  <r>
    <n v="41"/>
    <m/>
    <m/>
    <s v=""/>
    <m/>
    <m/>
    <m/>
    <x v="0"/>
    <m/>
    <m/>
    <m/>
    <s v=""/>
    <x v="0"/>
    <s v=""/>
    <s v=""/>
    <s v=""/>
    <s v=""/>
    <s v=""/>
  </r>
  <r>
    <n v="42"/>
    <m/>
    <m/>
    <s v=""/>
    <m/>
    <m/>
    <m/>
    <x v="0"/>
    <m/>
    <m/>
    <m/>
    <s v=""/>
    <x v="0"/>
    <s v=""/>
    <s v=""/>
    <s v=""/>
    <s v=""/>
    <s v=""/>
  </r>
  <r>
    <n v="43"/>
    <m/>
    <m/>
    <s v=""/>
    <m/>
    <m/>
    <m/>
    <x v="0"/>
    <m/>
    <m/>
    <m/>
    <s v=""/>
    <x v="0"/>
    <s v=""/>
    <s v=""/>
    <s v=""/>
    <s v=""/>
    <s v=""/>
  </r>
  <r>
    <n v="44"/>
    <m/>
    <m/>
    <s v=""/>
    <m/>
    <m/>
    <m/>
    <x v="0"/>
    <m/>
    <m/>
    <m/>
    <s v=""/>
    <x v="0"/>
    <s v=""/>
    <s v=""/>
    <s v=""/>
    <s v=""/>
    <s v=""/>
  </r>
  <r>
    <n v="45"/>
    <m/>
    <m/>
    <s v=""/>
    <m/>
    <m/>
    <m/>
    <x v="0"/>
    <m/>
    <m/>
    <m/>
    <s v=""/>
    <x v="0"/>
    <s v=""/>
    <s v=""/>
    <s v=""/>
    <s v=""/>
    <s v=""/>
  </r>
  <r>
    <n v="46"/>
    <m/>
    <m/>
    <s v=""/>
    <m/>
    <m/>
    <m/>
    <x v="0"/>
    <m/>
    <m/>
    <m/>
    <s v=""/>
    <x v="0"/>
    <s v=""/>
    <s v=""/>
    <s v=""/>
    <s v=""/>
    <s v=""/>
  </r>
  <r>
    <n v="47"/>
    <m/>
    <m/>
    <s v=""/>
    <m/>
    <m/>
    <m/>
    <x v="0"/>
    <m/>
    <m/>
    <m/>
    <s v=""/>
    <x v="0"/>
    <s v=""/>
    <s v=""/>
    <s v=""/>
    <s v=""/>
    <s v=""/>
  </r>
  <r>
    <n v="48"/>
    <m/>
    <m/>
    <s v=""/>
    <m/>
    <m/>
    <m/>
    <x v="0"/>
    <m/>
    <m/>
    <m/>
    <s v=""/>
    <x v="0"/>
    <s v=""/>
    <s v=""/>
    <s v=""/>
    <s v=""/>
    <s v=""/>
  </r>
  <r>
    <n v="49"/>
    <m/>
    <m/>
    <s v=""/>
    <m/>
    <m/>
    <m/>
    <x v="0"/>
    <m/>
    <m/>
    <m/>
    <s v=""/>
    <x v="0"/>
    <s v=""/>
    <s v=""/>
    <s v=""/>
    <s v=""/>
    <s v=""/>
  </r>
  <r>
    <n v="50"/>
    <m/>
    <m/>
    <s v=""/>
    <m/>
    <m/>
    <m/>
    <x v="0"/>
    <m/>
    <m/>
    <m/>
    <s v=""/>
    <x v="0"/>
    <s v=""/>
    <s v=""/>
    <s v=""/>
    <s v=""/>
    <s v=""/>
  </r>
  <r>
    <n v="51"/>
    <m/>
    <m/>
    <s v=""/>
    <m/>
    <m/>
    <m/>
    <x v="0"/>
    <m/>
    <m/>
    <m/>
    <s v=""/>
    <x v="0"/>
    <s v=""/>
    <s v=""/>
    <s v=""/>
    <s v=""/>
    <s v=""/>
  </r>
  <r>
    <n v="52"/>
    <m/>
    <m/>
    <s v=""/>
    <m/>
    <m/>
    <m/>
    <x v="0"/>
    <m/>
    <m/>
    <m/>
    <s v=""/>
    <x v="0"/>
    <s v=""/>
    <s v=""/>
    <s v=""/>
    <s v=""/>
    <s v=""/>
  </r>
  <r>
    <n v="53"/>
    <m/>
    <m/>
    <s v=""/>
    <m/>
    <m/>
    <m/>
    <x v="0"/>
    <m/>
    <m/>
    <m/>
    <s v=""/>
    <x v="0"/>
    <s v=""/>
    <s v=""/>
    <s v=""/>
    <s v=""/>
    <s v=""/>
  </r>
  <r>
    <n v="54"/>
    <m/>
    <m/>
    <s v=""/>
    <m/>
    <m/>
    <m/>
    <x v="0"/>
    <m/>
    <m/>
    <m/>
    <s v=""/>
    <x v="0"/>
    <s v=""/>
    <s v=""/>
    <s v=""/>
    <s v=""/>
    <s v=""/>
  </r>
  <r>
    <n v="55"/>
    <m/>
    <m/>
    <s v=""/>
    <m/>
    <m/>
    <m/>
    <x v="0"/>
    <m/>
    <m/>
    <m/>
    <s v=""/>
    <x v="0"/>
    <s v=""/>
    <s v=""/>
    <s v=""/>
    <s v=""/>
    <s v=""/>
  </r>
  <r>
    <n v="56"/>
    <m/>
    <m/>
    <s v=""/>
    <m/>
    <m/>
    <m/>
    <x v="0"/>
    <m/>
    <m/>
    <m/>
    <s v=""/>
    <x v="0"/>
    <s v=""/>
    <s v=""/>
    <s v=""/>
    <s v=""/>
    <s v=""/>
  </r>
  <r>
    <n v="57"/>
    <m/>
    <m/>
    <s v=""/>
    <m/>
    <m/>
    <m/>
    <x v="0"/>
    <m/>
    <m/>
    <m/>
    <s v=""/>
    <x v="0"/>
    <s v=""/>
    <s v=""/>
    <s v=""/>
    <s v=""/>
    <s v=""/>
  </r>
  <r>
    <n v="58"/>
    <m/>
    <m/>
    <s v=""/>
    <m/>
    <m/>
    <m/>
    <x v="0"/>
    <m/>
    <m/>
    <m/>
    <s v=""/>
    <x v="0"/>
    <s v=""/>
    <s v=""/>
    <s v=""/>
    <s v=""/>
    <s v=""/>
  </r>
  <r>
    <n v="59"/>
    <m/>
    <m/>
    <s v=""/>
    <m/>
    <m/>
    <m/>
    <x v="0"/>
    <m/>
    <m/>
    <m/>
    <s v=""/>
    <x v="0"/>
    <s v=""/>
    <s v=""/>
    <s v=""/>
    <s v=""/>
    <s v=""/>
  </r>
  <r>
    <n v="60"/>
    <m/>
    <m/>
    <s v=""/>
    <m/>
    <m/>
    <m/>
    <x v="0"/>
    <m/>
    <m/>
    <m/>
    <s v=""/>
    <x v="0"/>
    <s v=""/>
    <s v=""/>
    <s v=""/>
    <s v=""/>
    <s v=""/>
  </r>
  <r>
    <n v="61"/>
    <m/>
    <m/>
    <s v=""/>
    <m/>
    <m/>
    <m/>
    <x v="0"/>
    <m/>
    <m/>
    <m/>
    <s v=""/>
    <x v="0"/>
    <s v=""/>
    <s v=""/>
    <s v=""/>
    <s v=""/>
    <s v=""/>
  </r>
  <r>
    <n v="62"/>
    <m/>
    <m/>
    <s v=""/>
    <m/>
    <m/>
    <m/>
    <x v="0"/>
    <m/>
    <m/>
    <m/>
    <s v=""/>
    <x v="0"/>
    <s v=""/>
    <s v=""/>
    <s v=""/>
    <s v=""/>
    <s v=""/>
  </r>
  <r>
    <n v="63"/>
    <m/>
    <m/>
    <s v=""/>
    <m/>
    <m/>
    <m/>
    <x v="0"/>
    <m/>
    <m/>
    <m/>
    <s v=""/>
    <x v="0"/>
    <s v=""/>
    <s v=""/>
    <s v=""/>
    <s v=""/>
    <s v=""/>
  </r>
  <r>
    <n v="64"/>
    <m/>
    <m/>
    <s v=""/>
    <m/>
    <m/>
    <m/>
    <x v="0"/>
    <m/>
    <m/>
    <m/>
    <s v=""/>
    <x v="0"/>
    <s v=""/>
    <s v=""/>
    <s v=""/>
    <s v=""/>
    <s v=""/>
  </r>
  <r>
    <n v="65"/>
    <m/>
    <m/>
    <s v=""/>
    <m/>
    <m/>
    <m/>
    <x v="0"/>
    <m/>
    <m/>
    <m/>
    <s v=""/>
    <x v="0"/>
    <s v=""/>
    <s v=""/>
    <s v=""/>
    <s v=""/>
    <s v=""/>
  </r>
  <r>
    <n v="66"/>
    <m/>
    <m/>
    <s v=""/>
    <m/>
    <m/>
    <m/>
    <x v="0"/>
    <m/>
    <m/>
    <m/>
    <s v=""/>
    <x v="0"/>
    <s v=""/>
    <s v=""/>
    <s v=""/>
    <s v=""/>
    <s v=""/>
  </r>
  <r>
    <n v="67"/>
    <m/>
    <m/>
    <s v=""/>
    <m/>
    <m/>
    <m/>
    <x v="0"/>
    <m/>
    <m/>
    <m/>
    <s v=""/>
    <x v="0"/>
    <s v=""/>
    <s v=""/>
    <s v=""/>
    <s v=""/>
    <s v=""/>
  </r>
  <r>
    <n v="68"/>
    <m/>
    <m/>
    <s v=""/>
    <m/>
    <m/>
    <m/>
    <x v="0"/>
    <m/>
    <m/>
    <m/>
    <s v=""/>
    <x v="0"/>
    <s v=""/>
    <s v=""/>
    <s v=""/>
    <s v=""/>
    <s v=""/>
  </r>
  <r>
    <n v="69"/>
    <m/>
    <m/>
    <s v=""/>
    <m/>
    <m/>
    <m/>
    <x v="0"/>
    <m/>
    <m/>
    <m/>
    <s v=""/>
    <x v="0"/>
    <s v=""/>
    <s v=""/>
    <s v=""/>
    <s v=""/>
    <s v=""/>
  </r>
  <r>
    <n v="70"/>
    <m/>
    <m/>
    <s v=""/>
    <m/>
    <m/>
    <m/>
    <x v="0"/>
    <m/>
    <m/>
    <m/>
    <s v=""/>
    <x v="0"/>
    <s v=""/>
    <s v=""/>
    <s v=""/>
    <s v=""/>
    <s v=""/>
  </r>
  <r>
    <n v="71"/>
    <m/>
    <m/>
    <s v=""/>
    <m/>
    <m/>
    <m/>
    <x v="0"/>
    <m/>
    <m/>
    <m/>
    <s v=""/>
    <x v="0"/>
    <s v=""/>
    <s v=""/>
    <s v=""/>
    <s v=""/>
    <s v=""/>
  </r>
  <r>
    <n v="72"/>
    <m/>
    <m/>
    <s v=""/>
    <m/>
    <m/>
    <m/>
    <x v="0"/>
    <m/>
    <m/>
    <m/>
    <s v=""/>
    <x v="0"/>
    <s v=""/>
    <s v=""/>
    <s v=""/>
    <s v=""/>
    <s v=""/>
  </r>
  <r>
    <n v="73"/>
    <m/>
    <m/>
    <s v=""/>
    <m/>
    <m/>
    <m/>
    <x v="0"/>
    <m/>
    <m/>
    <m/>
    <s v=""/>
    <x v="0"/>
    <s v=""/>
    <s v=""/>
    <s v=""/>
    <s v=""/>
    <s v=""/>
  </r>
  <r>
    <n v="74"/>
    <m/>
    <m/>
    <s v=""/>
    <m/>
    <m/>
    <m/>
    <x v="0"/>
    <m/>
    <m/>
    <m/>
    <s v=""/>
    <x v="0"/>
    <s v=""/>
    <s v=""/>
    <s v=""/>
    <s v=""/>
    <s v=""/>
  </r>
  <r>
    <n v="75"/>
    <m/>
    <m/>
    <s v=""/>
    <m/>
    <m/>
    <m/>
    <x v="0"/>
    <m/>
    <m/>
    <m/>
    <s v=""/>
    <x v="0"/>
    <s v=""/>
    <s v=""/>
    <s v=""/>
    <s v=""/>
    <s v=""/>
  </r>
  <r>
    <n v="76"/>
    <m/>
    <m/>
    <s v=""/>
    <m/>
    <m/>
    <m/>
    <x v="0"/>
    <m/>
    <m/>
    <m/>
    <s v=""/>
    <x v="0"/>
    <s v=""/>
    <s v=""/>
    <s v=""/>
    <s v=""/>
    <s v=""/>
  </r>
  <r>
    <n v="77"/>
    <m/>
    <m/>
    <s v=""/>
    <m/>
    <m/>
    <m/>
    <x v="0"/>
    <m/>
    <m/>
    <m/>
    <s v=""/>
    <x v="0"/>
    <s v=""/>
    <s v=""/>
    <s v=""/>
    <s v=""/>
    <s v=""/>
  </r>
  <r>
    <n v="78"/>
    <m/>
    <m/>
    <s v=""/>
    <m/>
    <m/>
    <m/>
    <x v="0"/>
    <m/>
    <m/>
    <m/>
    <s v=""/>
    <x v="0"/>
    <s v=""/>
    <s v=""/>
    <s v=""/>
    <s v=""/>
    <s v=""/>
  </r>
  <r>
    <n v="79"/>
    <m/>
    <m/>
    <s v=""/>
    <m/>
    <m/>
    <m/>
    <x v="0"/>
    <m/>
    <m/>
    <m/>
    <s v=""/>
    <x v="0"/>
    <s v=""/>
    <s v=""/>
    <s v=""/>
    <s v=""/>
    <s v=""/>
  </r>
  <r>
    <n v="80"/>
    <m/>
    <m/>
    <s v=""/>
    <m/>
    <m/>
    <m/>
    <x v="0"/>
    <m/>
    <m/>
    <m/>
    <s v=""/>
    <x v="0"/>
    <s v=""/>
    <s v=""/>
    <s v=""/>
    <s v=""/>
    <s v=""/>
  </r>
  <r>
    <n v="81"/>
    <m/>
    <m/>
    <s v=""/>
    <m/>
    <m/>
    <m/>
    <x v="0"/>
    <m/>
    <m/>
    <m/>
    <s v=""/>
    <x v="0"/>
    <s v=""/>
    <s v=""/>
    <s v=""/>
    <s v=""/>
    <s v=""/>
  </r>
  <r>
    <n v="82"/>
    <m/>
    <m/>
    <s v=""/>
    <m/>
    <m/>
    <m/>
    <x v="0"/>
    <m/>
    <m/>
    <m/>
    <s v=""/>
    <x v="0"/>
    <s v=""/>
    <s v=""/>
    <s v=""/>
    <s v=""/>
    <s v=""/>
  </r>
  <r>
    <n v="83"/>
    <m/>
    <m/>
    <s v=""/>
    <m/>
    <m/>
    <m/>
    <x v="0"/>
    <m/>
    <m/>
    <m/>
    <s v=""/>
    <x v="0"/>
    <s v=""/>
    <s v=""/>
    <s v=""/>
    <s v=""/>
    <s v=""/>
  </r>
  <r>
    <n v="84"/>
    <m/>
    <m/>
    <s v=""/>
    <m/>
    <m/>
    <m/>
    <x v="0"/>
    <m/>
    <m/>
    <m/>
    <s v=""/>
    <x v="0"/>
    <s v=""/>
    <s v=""/>
    <s v=""/>
    <s v=""/>
    <s v=""/>
  </r>
  <r>
    <n v="85"/>
    <m/>
    <m/>
    <s v=""/>
    <m/>
    <m/>
    <m/>
    <x v="0"/>
    <m/>
    <m/>
    <m/>
    <s v=""/>
    <x v="0"/>
    <s v=""/>
    <s v=""/>
    <s v=""/>
    <s v=""/>
    <s v=""/>
  </r>
  <r>
    <n v="86"/>
    <m/>
    <m/>
    <s v=""/>
    <m/>
    <m/>
    <m/>
    <x v="0"/>
    <m/>
    <m/>
    <m/>
    <s v=""/>
    <x v="0"/>
    <s v=""/>
    <s v=""/>
    <s v=""/>
    <s v=""/>
    <s v=""/>
  </r>
  <r>
    <n v="87"/>
    <m/>
    <m/>
    <s v=""/>
    <m/>
    <m/>
    <m/>
    <x v="0"/>
    <m/>
    <m/>
    <m/>
    <s v=""/>
    <x v="0"/>
    <s v=""/>
    <s v=""/>
    <s v=""/>
    <s v=""/>
    <s v=""/>
  </r>
  <r>
    <n v="88"/>
    <m/>
    <m/>
    <s v=""/>
    <m/>
    <m/>
    <m/>
    <x v="0"/>
    <m/>
    <m/>
    <m/>
    <s v=""/>
    <x v="0"/>
    <s v=""/>
    <s v=""/>
    <s v=""/>
    <s v=""/>
    <s v=""/>
  </r>
  <r>
    <n v="89"/>
    <m/>
    <m/>
    <s v=""/>
    <m/>
    <m/>
    <m/>
    <x v="0"/>
    <m/>
    <m/>
    <m/>
    <s v=""/>
    <x v="0"/>
    <s v=""/>
    <s v=""/>
    <s v=""/>
    <s v=""/>
    <s v=""/>
  </r>
  <r>
    <n v="90"/>
    <m/>
    <m/>
    <s v=""/>
    <m/>
    <m/>
    <m/>
    <x v="0"/>
    <m/>
    <m/>
    <m/>
    <s v=""/>
    <x v="0"/>
    <s v=""/>
    <s v=""/>
    <s v=""/>
    <s v=""/>
    <s v=""/>
  </r>
  <r>
    <n v="91"/>
    <m/>
    <m/>
    <s v=""/>
    <m/>
    <m/>
    <m/>
    <x v="0"/>
    <m/>
    <m/>
    <m/>
    <s v=""/>
    <x v="0"/>
    <s v=""/>
    <s v=""/>
    <s v=""/>
    <s v=""/>
    <s v=""/>
  </r>
  <r>
    <n v="92"/>
    <m/>
    <m/>
    <s v=""/>
    <m/>
    <m/>
    <m/>
    <x v="0"/>
    <m/>
    <m/>
    <m/>
    <s v=""/>
    <x v="0"/>
    <s v=""/>
    <s v=""/>
    <s v=""/>
    <s v=""/>
    <s v=""/>
  </r>
  <r>
    <n v="93"/>
    <m/>
    <m/>
    <s v=""/>
    <m/>
    <m/>
    <m/>
    <x v="0"/>
    <m/>
    <m/>
    <m/>
    <s v=""/>
    <x v="0"/>
    <s v=""/>
    <s v=""/>
    <s v=""/>
    <s v=""/>
    <s v=""/>
  </r>
  <r>
    <n v="94"/>
    <m/>
    <m/>
    <s v=""/>
    <m/>
    <m/>
    <m/>
    <x v="0"/>
    <m/>
    <m/>
    <m/>
    <s v=""/>
    <x v="0"/>
    <s v=""/>
    <s v=""/>
    <s v=""/>
    <s v=""/>
    <s v=""/>
  </r>
  <r>
    <n v="95"/>
    <m/>
    <m/>
    <s v=""/>
    <m/>
    <m/>
    <m/>
    <x v="0"/>
    <m/>
    <m/>
    <m/>
    <s v=""/>
    <x v="0"/>
    <s v=""/>
    <s v=""/>
    <s v=""/>
    <s v=""/>
    <s v=""/>
  </r>
  <r>
    <n v="96"/>
    <m/>
    <m/>
    <s v=""/>
    <m/>
    <m/>
    <m/>
    <x v="0"/>
    <m/>
    <m/>
    <m/>
    <s v=""/>
    <x v="0"/>
    <s v=""/>
    <s v=""/>
    <s v=""/>
    <s v=""/>
    <s v=""/>
  </r>
  <r>
    <n v="97"/>
    <m/>
    <m/>
    <s v=""/>
    <m/>
    <m/>
    <m/>
    <x v="0"/>
    <m/>
    <m/>
    <m/>
    <s v=""/>
    <x v="0"/>
    <s v=""/>
    <s v=""/>
    <s v=""/>
    <s v=""/>
    <s v=""/>
  </r>
  <r>
    <n v="98"/>
    <m/>
    <m/>
    <s v=""/>
    <m/>
    <m/>
    <m/>
    <x v="0"/>
    <m/>
    <m/>
    <m/>
    <s v=""/>
    <x v="0"/>
    <s v=""/>
    <s v=""/>
    <s v=""/>
    <s v=""/>
    <s v=""/>
  </r>
  <r>
    <n v="99"/>
    <m/>
    <m/>
    <s v=""/>
    <m/>
    <m/>
    <m/>
    <x v="0"/>
    <m/>
    <m/>
    <m/>
    <s v=""/>
    <x v="0"/>
    <s v=""/>
    <s v=""/>
    <s v=""/>
    <s v=""/>
    <s v=""/>
  </r>
  <r>
    <n v="100"/>
    <m/>
    <m/>
    <s v=""/>
    <m/>
    <m/>
    <m/>
    <x v="0"/>
    <m/>
    <m/>
    <m/>
    <s v=""/>
    <x v="0"/>
    <s v=""/>
    <s v=""/>
    <s v=""/>
    <s v=""/>
    <s v=""/>
  </r>
  <r>
    <n v="101"/>
    <m/>
    <m/>
    <s v=""/>
    <m/>
    <m/>
    <m/>
    <x v="0"/>
    <m/>
    <m/>
    <m/>
    <s v=""/>
    <x v="0"/>
    <s v=""/>
    <s v=""/>
    <s v=""/>
    <s v=""/>
    <s v=""/>
  </r>
  <r>
    <n v="102"/>
    <m/>
    <m/>
    <s v=""/>
    <m/>
    <m/>
    <m/>
    <x v="0"/>
    <m/>
    <m/>
    <m/>
    <s v=""/>
    <x v="0"/>
    <s v=""/>
    <s v=""/>
    <s v=""/>
    <s v=""/>
    <s v=""/>
  </r>
  <r>
    <n v="103"/>
    <m/>
    <m/>
    <s v=""/>
    <m/>
    <m/>
    <m/>
    <x v="0"/>
    <m/>
    <m/>
    <m/>
    <s v=""/>
    <x v="0"/>
    <s v=""/>
    <s v=""/>
    <s v=""/>
    <s v=""/>
    <s v=""/>
  </r>
  <r>
    <n v="104"/>
    <m/>
    <m/>
    <s v=""/>
    <m/>
    <m/>
    <m/>
    <x v="0"/>
    <m/>
    <m/>
    <m/>
    <s v=""/>
    <x v="0"/>
    <s v=""/>
    <s v=""/>
    <s v=""/>
    <s v=""/>
    <s v=""/>
  </r>
  <r>
    <n v="105"/>
    <m/>
    <m/>
    <s v=""/>
    <m/>
    <m/>
    <m/>
    <x v="0"/>
    <m/>
    <m/>
    <m/>
    <s v=""/>
    <x v="0"/>
    <s v=""/>
    <s v=""/>
    <s v=""/>
    <s v=""/>
    <s v=""/>
  </r>
  <r>
    <n v="106"/>
    <m/>
    <m/>
    <s v=""/>
    <m/>
    <m/>
    <m/>
    <x v="0"/>
    <m/>
    <m/>
    <m/>
    <s v=""/>
    <x v="0"/>
    <s v=""/>
    <s v=""/>
    <s v=""/>
    <s v=""/>
    <s v=""/>
  </r>
  <r>
    <n v="107"/>
    <m/>
    <m/>
    <s v=""/>
    <m/>
    <m/>
    <m/>
    <x v="0"/>
    <m/>
    <m/>
    <m/>
    <s v=""/>
    <x v="0"/>
    <s v=""/>
    <s v=""/>
    <s v=""/>
    <s v=""/>
    <s v=""/>
  </r>
  <r>
    <n v="108"/>
    <m/>
    <m/>
    <s v=""/>
    <m/>
    <m/>
    <m/>
    <x v="0"/>
    <m/>
    <m/>
    <m/>
    <s v=""/>
    <x v="0"/>
    <s v=""/>
    <s v=""/>
    <s v=""/>
    <s v=""/>
    <s v=""/>
  </r>
  <r>
    <n v="109"/>
    <m/>
    <m/>
    <s v=""/>
    <m/>
    <m/>
    <m/>
    <x v="0"/>
    <m/>
    <m/>
    <m/>
    <s v=""/>
    <x v="0"/>
    <s v=""/>
    <s v=""/>
    <s v=""/>
    <s v=""/>
    <s v=""/>
  </r>
  <r>
    <n v="110"/>
    <m/>
    <m/>
    <s v=""/>
    <m/>
    <m/>
    <m/>
    <x v="0"/>
    <m/>
    <m/>
    <m/>
    <s v=""/>
    <x v="0"/>
    <s v=""/>
    <s v=""/>
    <s v=""/>
    <s v=""/>
    <s v=""/>
  </r>
  <r>
    <n v="111"/>
    <m/>
    <m/>
    <s v=""/>
    <m/>
    <m/>
    <m/>
    <x v="0"/>
    <m/>
    <m/>
    <m/>
    <s v=""/>
    <x v="0"/>
    <s v=""/>
    <s v=""/>
    <s v=""/>
    <s v=""/>
    <s v=""/>
  </r>
  <r>
    <n v="112"/>
    <m/>
    <m/>
    <s v=""/>
    <m/>
    <m/>
    <m/>
    <x v="0"/>
    <m/>
    <m/>
    <m/>
    <s v=""/>
    <x v="0"/>
    <s v=""/>
    <s v=""/>
    <s v=""/>
    <s v=""/>
    <s v=""/>
  </r>
  <r>
    <n v="113"/>
    <m/>
    <m/>
    <s v=""/>
    <m/>
    <m/>
    <m/>
    <x v="0"/>
    <m/>
    <m/>
    <m/>
    <s v=""/>
    <x v="0"/>
    <s v=""/>
    <s v=""/>
    <s v=""/>
    <s v=""/>
    <s v=""/>
  </r>
  <r>
    <n v="114"/>
    <m/>
    <m/>
    <s v=""/>
    <m/>
    <m/>
    <m/>
    <x v="0"/>
    <m/>
    <m/>
    <m/>
    <s v=""/>
    <x v="0"/>
    <s v=""/>
    <s v=""/>
    <s v=""/>
    <s v=""/>
    <s v=""/>
  </r>
  <r>
    <n v="115"/>
    <m/>
    <m/>
    <s v=""/>
    <m/>
    <m/>
    <m/>
    <x v="0"/>
    <m/>
    <m/>
    <m/>
    <s v=""/>
    <x v="0"/>
    <s v=""/>
    <s v=""/>
    <s v=""/>
    <s v=""/>
    <s v=""/>
  </r>
  <r>
    <n v="116"/>
    <m/>
    <m/>
    <s v=""/>
    <m/>
    <m/>
    <m/>
    <x v="0"/>
    <m/>
    <m/>
    <m/>
    <s v=""/>
    <x v="0"/>
    <s v=""/>
    <s v=""/>
    <s v=""/>
    <s v=""/>
    <s v=""/>
  </r>
  <r>
    <n v="117"/>
    <m/>
    <m/>
    <s v=""/>
    <m/>
    <m/>
    <m/>
    <x v="0"/>
    <m/>
    <m/>
    <m/>
    <s v=""/>
    <x v="0"/>
    <s v=""/>
    <s v=""/>
    <s v=""/>
    <s v=""/>
    <s v=""/>
  </r>
  <r>
    <n v="118"/>
    <m/>
    <m/>
    <s v=""/>
    <m/>
    <m/>
    <m/>
    <x v="0"/>
    <m/>
    <m/>
    <m/>
    <s v=""/>
    <x v="0"/>
    <s v=""/>
    <s v=""/>
    <s v=""/>
    <s v=""/>
    <s v=""/>
  </r>
  <r>
    <n v="119"/>
    <m/>
    <m/>
    <s v=""/>
    <m/>
    <m/>
    <m/>
    <x v="0"/>
    <m/>
    <m/>
    <m/>
    <s v=""/>
    <x v="0"/>
    <s v=""/>
    <s v=""/>
    <s v=""/>
    <s v=""/>
    <s v=""/>
  </r>
  <r>
    <n v="120"/>
    <m/>
    <m/>
    <s v=""/>
    <m/>
    <m/>
    <m/>
    <x v="0"/>
    <m/>
    <m/>
    <m/>
    <s v=""/>
    <x v="0"/>
    <s v=""/>
    <s v=""/>
    <s v=""/>
    <s v=""/>
    <s v=""/>
  </r>
  <r>
    <n v="121"/>
    <m/>
    <m/>
    <s v=""/>
    <m/>
    <m/>
    <m/>
    <x v="0"/>
    <m/>
    <m/>
    <m/>
    <s v=""/>
    <x v="0"/>
    <s v=""/>
    <s v=""/>
    <s v=""/>
    <s v=""/>
    <s v=""/>
  </r>
  <r>
    <n v="122"/>
    <m/>
    <m/>
    <s v=""/>
    <m/>
    <m/>
    <m/>
    <x v="0"/>
    <m/>
    <m/>
    <m/>
    <s v=""/>
    <x v="0"/>
    <s v=""/>
    <s v=""/>
    <s v=""/>
    <s v=""/>
    <s v=""/>
  </r>
  <r>
    <n v="123"/>
    <m/>
    <m/>
    <s v=""/>
    <m/>
    <m/>
    <m/>
    <x v="0"/>
    <m/>
    <m/>
    <m/>
    <s v=""/>
    <x v="0"/>
    <s v=""/>
    <s v=""/>
    <s v=""/>
    <s v=""/>
    <s v=""/>
  </r>
  <r>
    <n v="124"/>
    <m/>
    <m/>
    <s v=""/>
    <m/>
    <m/>
    <m/>
    <x v="0"/>
    <m/>
    <m/>
    <m/>
    <s v=""/>
    <x v="0"/>
    <s v=""/>
    <s v=""/>
    <s v=""/>
    <s v=""/>
    <s v=""/>
  </r>
  <r>
    <n v="125"/>
    <m/>
    <m/>
    <s v=""/>
    <m/>
    <m/>
    <m/>
    <x v="0"/>
    <m/>
    <m/>
    <m/>
    <s v=""/>
    <x v="0"/>
    <s v=""/>
    <s v=""/>
    <s v=""/>
    <s v=""/>
    <s v=""/>
  </r>
  <r>
    <n v="126"/>
    <m/>
    <m/>
    <s v=""/>
    <m/>
    <m/>
    <m/>
    <x v="0"/>
    <m/>
    <m/>
    <m/>
    <s v=""/>
    <x v="0"/>
    <s v=""/>
    <s v=""/>
    <s v=""/>
    <s v=""/>
    <s v=""/>
  </r>
  <r>
    <n v="127"/>
    <m/>
    <m/>
    <s v=""/>
    <m/>
    <m/>
    <m/>
    <x v="0"/>
    <m/>
    <m/>
    <m/>
    <s v=""/>
    <x v="0"/>
    <s v=""/>
    <s v=""/>
    <s v=""/>
    <s v=""/>
    <s v=""/>
  </r>
  <r>
    <n v="128"/>
    <m/>
    <m/>
    <s v=""/>
    <m/>
    <m/>
    <m/>
    <x v="0"/>
    <m/>
    <m/>
    <m/>
    <s v=""/>
    <x v="0"/>
    <s v=""/>
    <s v=""/>
    <s v=""/>
    <s v=""/>
    <s v=""/>
  </r>
  <r>
    <n v="129"/>
    <m/>
    <m/>
    <s v=""/>
    <m/>
    <m/>
    <m/>
    <x v="0"/>
    <m/>
    <m/>
    <m/>
    <s v=""/>
    <x v="0"/>
    <s v=""/>
    <s v=""/>
    <s v=""/>
    <s v=""/>
    <s v=""/>
  </r>
  <r>
    <n v="130"/>
    <m/>
    <m/>
    <s v=""/>
    <m/>
    <m/>
    <m/>
    <x v="0"/>
    <m/>
    <m/>
    <m/>
    <s v=""/>
    <x v="0"/>
    <s v=""/>
    <s v=""/>
    <s v=""/>
    <s v=""/>
    <s v=""/>
  </r>
  <r>
    <n v="131"/>
    <m/>
    <m/>
    <s v=""/>
    <m/>
    <m/>
    <m/>
    <x v="0"/>
    <m/>
    <m/>
    <m/>
    <s v=""/>
    <x v="0"/>
    <s v=""/>
    <s v=""/>
    <s v=""/>
    <s v=""/>
    <s v=""/>
  </r>
  <r>
    <n v="132"/>
    <m/>
    <m/>
    <s v=""/>
    <m/>
    <m/>
    <m/>
    <x v="0"/>
    <m/>
    <m/>
    <m/>
    <s v=""/>
    <x v="0"/>
    <s v=""/>
    <s v=""/>
    <s v=""/>
    <s v=""/>
    <s v=""/>
  </r>
  <r>
    <n v="133"/>
    <m/>
    <m/>
    <s v=""/>
    <m/>
    <m/>
    <m/>
    <x v="0"/>
    <m/>
    <m/>
    <m/>
    <s v=""/>
    <x v="0"/>
    <s v=""/>
    <s v=""/>
    <s v=""/>
    <s v=""/>
    <s v=""/>
  </r>
  <r>
    <n v="134"/>
    <m/>
    <m/>
    <s v=""/>
    <m/>
    <m/>
    <m/>
    <x v="0"/>
    <m/>
    <m/>
    <m/>
    <s v=""/>
    <x v="0"/>
    <s v=""/>
    <s v=""/>
    <s v=""/>
    <s v=""/>
    <s v=""/>
  </r>
  <r>
    <n v="135"/>
    <m/>
    <m/>
    <s v=""/>
    <m/>
    <m/>
    <m/>
    <x v="0"/>
    <m/>
    <m/>
    <m/>
    <s v=""/>
    <x v="0"/>
    <s v=""/>
    <s v=""/>
    <s v=""/>
    <s v=""/>
    <s v=""/>
  </r>
  <r>
    <n v="136"/>
    <m/>
    <m/>
    <s v=""/>
    <m/>
    <m/>
    <m/>
    <x v="0"/>
    <m/>
    <m/>
    <m/>
    <s v=""/>
    <x v="0"/>
    <s v=""/>
    <s v=""/>
    <s v=""/>
    <s v=""/>
    <s v=""/>
  </r>
  <r>
    <n v="137"/>
    <m/>
    <m/>
    <s v=""/>
    <m/>
    <m/>
    <m/>
    <x v="0"/>
    <m/>
    <m/>
    <m/>
    <s v=""/>
    <x v="0"/>
    <s v=""/>
    <s v=""/>
    <s v=""/>
    <s v=""/>
    <s v=""/>
  </r>
  <r>
    <n v="138"/>
    <m/>
    <m/>
    <s v=""/>
    <m/>
    <m/>
    <m/>
    <x v="0"/>
    <m/>
    <m/>
    <m/>
    <s v=""/>
    <x v="0"/>
    <s v=""/>
    <s v=""/>
    <s v=""/>
    <s v=""/>
    <s v=""/>
  </r>
  <r>
    <n v="139"/>
    <m/>
    <m/>
    <s v=""/>
    <m/>
    <m/>
    <m/>
    <x v="0"/>
    <m/>
    <m/>
    <m/>
    <s v=""/>
    <x v="0"/>
    <s v=""/>
    <s v=""/>
    <s v=""/>
    <s v=""/>
    <s v=""/>
  </r>
  <r>
    <n v="140"/>
    <m/>
    <m/>
    <s v=""/>
    <m/>
    <m/>
    <m/>
    <x v="0"/>
    <m/>
    <m/>
    <m/>
    <s v=""/>
    <x v="0"/>
    <s v=""/>
    <s v=""/>
    <s v=""/>
    <s v=""/>
    <s v=""/>
  </r>
  <r>
    <n v="141"/>
    <m/>
    <m/>
    <s v=""/>
    <m/>
    <m/>
    <m/>
    <x v="0"/>
    <m/>
    <m/>
    <m/>
    <s v=""/>
    <x v="0"/>
    <s v=""/>
    <s v=""/>
    <s v=""/>
    <s v=""/>
    <s v=""/>
  </r>
  <r>
    <n v="142"/>
    <m/>
    <m/>
    <s v=""/>
    <m/>
    <m/>
    <m/>
    <x v="0"/>
    <m/>
    <m/>
    <m/>
    <s v=""/>
    <x v="0"/>
    <s v=""/>
    <s v=""/>
    <s v=""/>
    <s v=""/>
    <s v=""/>
  </r>
  <r>
    <n v="143"/>
    <m/>
    <m/>
    <s v=""/>
    <m/>
    <m/>
    <m/>
    <x v="0"/>
    <m/>
    <m/>
    <m/>
    <s v=""/>
    <x v="0"/>
    <s v=""/>
    <s v=""/>
    <s v=""/>
    <s v=""/>
    <s v=""/>
  </r>
  <r>
    <n v="144"/>
    <m/>
    <m/>
    <s v=""/>
    <m/>
    <m/>
    <m/>
    <x v="0"/>
    <m/>
    <m/>
    <m/>
    <s v=""/>
    <x v="0"/>
    <s v=""/>
    <s v=""/>
    <s v=""/>
    <s v=""/>
    <s v=""/>
  </r>
  <r>
    <n v="145"/>
    <m/>
    <m/>
    <s v=""/>
    <m/>
    <m/>
    <m/>
    <x v="0"/>
    <m/>
    <m/>
    <m/>
    <s v=""/>
    <x v="0"/>
    <s v=""/>
    <s v=""/>
    <s v=""/>
    <s v=""/>
    <s v=""/>
  </r>
  <r>
    <n v="146"/>
    <m/>
    <m/>
    <s v=""/>
    <m/>
    <m/>
    <m/>
    <x v="0"/>
    <m/>
    <m/>
    <m/>
    <s v=""/>
    <x v="0"/>
    <s v=""/>
    <s v=""/>
    <s v=""/>
    <s v=""/>
    <s v=""/>
  </r>
  <r>
    <n v="147"/>
    <m/>
    <m/>
    <s v=""/>
    <m/>
    <m/>
    <m/>
    <x v="0"/>
    <m/>
    <m/>
    <m/>
    <s v=""/>
    <x v="0"/>
    <s v=""/>
    <s v=""/>
    <s v=""/>
    <s v=""/>
    <s v=""/>
  </r>
  <r>
    <n v="148"/>
    <m/>
    <m/>
    <s v=""/>
    <m/>
    <m/>
    <m/>
    <x v="0"/>
    <m/>
    <m/>
    <m/>
    <s v=""/>
    <x v="0"/>
    <s v=""/>
    <s v=""/>
    <s v=""/>
    <s v=""/>
    <s v=""/>
  </r>
  <r>
    <n v="149"/>
    <m/>
    <m/>
    <s v=""/>
    <m/>
    <m/>
    <m/>
    <x v="0"/>
    <m/>
    <m/>
    <m/>
    <s v=""/>
    <x v="0"/>
    <s v=""/>
    <s v=""/>
    <s v=""/>
    <s v=""/>
    <s v=""/>
  </r>
  <r>
    <n v="150"/>
    <m/>
    <m/>
    <s v=""/>
    <m/>
    <m/>
    <m/>
    <x v="0"/>
    <m/>
    <m/>
    <m/>
    <s v=""/>
    <x v="0"/>
    <s v=""/>
    <s v=""/>
    <s v=""/>
    <s v=""/>
    <s v=""/>
  </r>
  <r>
    <n v="151"/>
    <m/>
    <m/>
    <s v=""/>
    <m/>
    <m/>
    <m/>
    <x v="0"/>
    <m/>
    <m/>
    <m/>
    <s v=""/>
    <x v="0"/>
    <s v=""/>
    <s v=""/>
    <s v=""/>
    <s v=""/>
    <s v=""/>
  </r>
  <r>
    <n v="152"/>
    <m/>
    <m/>
    <s v=""/>
    <m/>
    <m/>
    <m/>
    <x v="0"/>
    <m/>
    <m/>
    <m/>
    <s v=""/>
    <x v="0"/>
    <s v=""/>
    <s v=""/>
    <s v=""/>
    <s v=""/>
    <s v=""/>
  </r>
  <r>
    <n v="153"/>
    <m/>
    <m/>
    <s v=""/>
    <m/>
    <m/>
    <m/>
    <x v="0"/>
    <m/>
    <m/>
    <m/>
    <s v=""/>
    <x v="0"/>
    <s v=""/>
    <s v=""/>
    <s v=""/>
    <s v=""/>
    <s v=""/>
  </r>
  <r>
    <n v="154"/>
    <m/>
    <m/>
    <s v=""/>
    <m/>
    <m/>
    <m/>
    <x v="0"/>
    <m/>
    <m/>
    <m/>
    <s v=""/>
    <x v="0"/>
    <s v=""/>
    <s v=""/>
    <s v=""/>
    <s v=""/>
    <s v=""/>
  </r>
  <r>
    <n v="155"/>
    <m/>
    <m/>
    <s v=""/>
    <m/>
    <m/>
    <m/>
    <x v="0"/>
    <m/>
    <m/>
    <m/>
    <s v=""/>
    <x v="0"/>
    <s v=""/>
    <s v=""/>
    <s v=""/>
    <s v=""/>
    <s v=""/>
  </r>
  <r>
    <n v="156"/>
    <m/>
    <m/>
    <s v=""/>
    <m/>
    <m/>
    <m/>
    <x v="0"/>
    <m/>
    <m/>
    <m/>
    <s v=""/>
    <x v="0"/>
    <s v=""/>
    <s v=""/>
    <s v=""/>
    <s v=""/>
    <s v=""/>
  </r>
  <r>
    <n v="157"/>
    <m/>
    <m/>
    <s v=""/>
    <m/>
    <m/>
    <m/>
    <x v="0"/>
    <m/>
    <m/>
    <m/>
    <s v=""/>
    <x v="0"/>
    <s v=""/>
    <s v=""/>
    <s v=""/>
    <s v=""/>
    <s v=""/>
  </r>
  <r>
    <n v="158"/>
    <m/>
    <m/>
    <s v=""/>
    <m/>
    <m/>
    <m/>
    <x v="0"/>
    <m/>
    <m/>
    <m/>
    <s v=""/>
    <x v="0"/>
    <s v=""/>
    <s v=""/>
    <s v=""/>
    <s v=""/>
    <s v=""/>
  </r>
  <r>
    <n v="159"/>
    <m/>
    <m/>
    <s v=""/>
    <m/>
    <m/>
    <m/>
    <x v="0"/>
    <m/>
    <m/>
    <m/>
    <s v=""/>
    <x v="0"/>
    <s v=""/>
    <s v=""/>
    <s v=""/>
    <s v=""/>
    <s v=""/>
  </r>
  <r>
    <n v="160"/>
    <m/>
    <m/>
    <s v=""/>
    <m/>
    <m/>
    <m/>
    <x v="0"/>
    <m/>
    <m/>
    <m/>
    <s v=""/>
    <x v="0"/>
    <s v=""/>
    <s v=""/>
    <s v=""/>
    <s v=""/>
    <s v=""/>
  </r>
  <r>
    <n v="161"/>
    <m/>
    <m/>
    <s v=""/>
    <m/>
    <m/>
    <m/>
    <x v="0"/>
    <m/>
    <m/>
    <m/>
    <s v=""/>
    <x v="0"/>
    <s v=""/>
    <s v=""/>
    <s v=""/>
    <s v=""/>
    <s v=""/>
  </r>
  <r>
    <n v="162"/>
    <m/>
    <m/>
    <s v=""/>
    <m/>
    <m/>
    <m/>
    <x v="0"/>
    <m/>
    <m/>
    <m/>
    <s v=""/>
    <x v="0"/>
    <s v=""/>
    <s v=""/>
    <s v=""/>
    <s v=""/>
    <s v=""/>
  </r>
  <r>
    <n v="163"/>
    <m/>
    <m/>
    <s v=""/>
    <m/>
    <m/>
    <m/>
    <x v="0"/>
    <m/>
    <m/>
    <m/>
    <s v=""/>
    <x v="0"/>
    <s v=""/>
    <s v=""/>
    <s v=""/>
    <s v=""/>
    <s v=""/>
  </r>
  <r>
    <n v="164"/>
    <m/>
    <m/>
    <s v=""/>
    <m/>
    <m/>
    <m/>
    <x v="0"/>
    <m/>
    <m/>
    <m/>
    <s v=""/>
    <x v="0"/>
    <s v=""/>
    <s v=""/>
    <s v=""/>
    <s v=""/>
    <s v=""/>
  </r>
  <r>
    <n v="165"/>
    <m/>
    <m/>
    <s v=""/>
    <m/>
    <m/>
    <m/>
    <x v="0"/>
    <m/>
    <m/>
    <m/>
    <s v=""/>
    <x v="0"/>
    <s v=""/>
    <s v=""/>
    <s v=""/>
    <s v=""/>
    <s v=""/>
  </r>
  <r>
    <n v="166"/>
    <m/>
    <m/>
    <s v=""/>
    <m/>
    <m/>
    <m/>
    <x v="0"/>
    <m/>
    <m/>
    <m/>
    <s v=""/>
    <x v="0"/>
    <s v=""/>
    <s v=""/>
    <s v=""/>
    <s v=""/>
    <s v=""/>
  </r>
  <r>
    <n v="167"/>
    <m/>
    <m/>
    <s v=""/>
    <m/>
    <m/>
    <m/>
    <x v="0"/>
    <m/>
    <m/>
    <m/>
    <s v=""/>
    <x v="0"/>
    <s v=""/>
    <s v=""/>
    <s v=""/>
    <s v=""/>
    <s v=""/>
  </r>
  <r>
    <n v="168"/>
    <m/>
    <m/>
    <s v=""/>
    <m/>
    <m/>
    <m/>
    <x v="0"/>
    <m/>
    <m/>
    <m/>
    <s v=""/>
    <x v="0"/>
    <s v=""/>
    <s v=""/>
    <s v=""/>
    <s v=""/>
    <s v=""/>
  </r>
  <r>
    <n v="169"/>
    <m/>
    <m/>
    <s v=""/>
    <m/>
    <m/>
    <m/>
    <x v="0"/>
    <m/>
    <m/>
    <m/>
    <s v=""/>
    <x v="0"/>
    <s v=""/>
    <s v=""/>
    <s v=""/>
    <s v=""/>
    <s v=""/>
  </r>
  <r>
    <n v="170"/>
    <m/>
    <m/>
    <s v=""/>
    <m/>
    <m/>
    <m/>
    <x v="0"/>
    <m/>
    <m/>
    <m/>
    <s v=""/>
    <x v="0"/>
    <s v=""/>
    <s v=""/>
    <s v=""/>
    <s v=""/>
    <s v=""/>
  </r>
  <r>
    <n v="171"/>
    <m/>
    <m/>
    <s v=""/>
    <m/>
    <m/>
    <m/>
    <x v="0"/>
    <m/>
    <m/>
    <m/>
    <s v=""/>
    <x v="0"/>
    <s v=""/>
    <s v=""/>
    <s v=""/>
    <s v=""/>
    <s v=""/>
  </r>
  <r>
    <n v="172"/>
    <m/>
    <m/>
    <s v=""/>
    <m/>
    <m/>
    <m/>
    <x v="0"/>
    <m/>
    <m/>
    <m/>
    <s v=""/>
    <x v="0"/>
    <s v=""/>
    <s v=""/>
    <s v=""/>
    <s v=""/>
    <s v=""/>
  </r>
  <r>
    <n v="173"/>
    <m/>
    <m/>
    <s v=""/>
    <m/>
    <m/>
    <m/>
    <x v="0"/>
    <m/>
    <m/>
    <m/>
    <s v=""/>
    <x v="0"/>
    <s v=""/>
    <s v=""/>
    <s v=""/>
    <s v=""/>
    <s v=""/>
  </r>
  <r>
    <n v="174"/>
    <m/>
    <m/>
    <s v=""/>
    <m/>
    <m/>
    <m/>
    <x v="0"/>
    <m/>
    <m/>
    <m/>
    <s v=""/>
    <x v="0"/>
    <s v=""/>
    <s v=""/>
    <s v=""/>
    <s v=""/>
    <s v=""/>
  </r>
  <r>
    <n v="175"/>
    <m/>
    <m/>
    <s v=""/>
    <m/>
    <m/>
    <m/>
    <x v="0"/>
    <m/>
    <m/>
    <m/>
    <s v=""/>
    <x v="0"/>
    <s v=""/>
    <s v=""/>
    <s v=""/>
    <s v=""/>
    <s v=""/>
  </r>
  <r>
    <n v="176"/>
    <m/>
    <m/>
    <s v=""/>
    <m/>
    <m/>
    <m/>
    <x v="0"/>
    <m/>
    <m/>
    <m/>
    <s v=""/>
    <x v="0"/>
    <s v=""/>
    <s v=""/>
    <s v=""/>
    <s v=""/>
    <s v=""/>
  </r>
  <r>
    <n v="177"/>
    <m/>
    <m/>
    <s v=""/>
    <m/>
    <m/>
    <m/>
    <x v="0"/>
    <m/>
    <m/>
    <m/>
    <s v=""/>
    <x v="0"/>
    <s v=""/>
    <s v=""/>
    <s v=""/>
    <s v=""/>
    <s v=""/>
  </r>
  <r>
    <n v="178"/>
    <m/>
    <m/>
    <s v=""/>
    <m/>
    <m/>
    <m/>
    <x v="0"/>
    <m/>
    <m/>
    <m/>
    <s v=""/>
    <x v="0"/>
    <s v=""/>
    <s v=""/>
    <s v=""/>
    <s v=""/>
    <s v=""/>
  </r>
  <r>
    <n v="179"/>
    <m/>
    <m/>
    <s v=""/>
    <m/>
    <m/>
    <m/>
    <x v="0"/>
    <m/>
    <m/>
    <m/>
    <s v=""/>
    <x v="0"/>
    <s v=""/>
    <s v=""/>
    <s v=""/>
    <s v=""/>
    <s v=""/>
  </r>
  <r>
    <n v="180"/>
    <m/>
    <m/>
    <s v=""/>
    <m/>
    <m/>
    <m/>
    <x v="0"/>
    <m/>
    <m/>
    <m/>
    <s v=""/>
    <x v="0"/>
    <s v=""/>
    <s v=""/>
    <s v=""/>
    <s v=""/>
    <s v=""/>
  </r>
  <r>
    <n v="181"/>
    <m/>
    <m/>
    <s v=""/>
    <m/>
    <m/>
    <m/>
    <x v="0"/>
    <m/>
    <m/>
    <m/>
    <s v=""/>
    <x v="0"/>
    <s v=""/>
    <s v=""/>
    <s v=""/>
    <s v=""/>
    <s v=""/>
  </r>
  <r>
    <n v="182"/>
    <m/>
    <m/>
    <s v=""/>
    <m/>
    <m/>
    <m/>
    <x v="0"/>
    <m/>
    <m/>
    <m/>
    <s v=""/>
    <x v="0"/>
    <s v=""/>
    <s v=""/>
    <s v=""/>
    <s v=""/>
    <s v=""/>
  </r>
  <r>
    <n v="183"/>
    <m/>
    <m/>
    <s v=""/>
    <m/>
    <m/>
    <m/>
    <x v="0"/>
    <m/>
    <m/>
    <m/>
    <s v=""/>
    <x v="0"/>
    <s v=""/>
    <s v=""/>
    <s v=""/>
    <s v=""/>
    <s v=""/>
  </r>
  <r>
    <n v="184"/>
    <m/>
    <m/>
    <s v=""/>
    <m/>
    <m/>
    <m/>
    <x v="0"/>
    <m/>
    <m/>
    <m/>
    <s v=""/>
    <x v="0"/>
    <s v=""/>
    <s v=""/>
    <s v=""/>
    <s v=""/>
    <s v=""/>
  </r>
  <r>
    <n v="185"/>
    <m/>
    <m/>
    <s v=""/>
    <m/>
    <m/>
    <m/>
    <x v="0"/>
    <m/>
    <m/>
    <m/>
    <s v=""/>
    <x v="0"/>
    <s v=""/>
    <s v=""/>
    <s v=""/>
    <s v=""/>
    <s v=""/>
  </r>
  <r>
    <n v="186"/>
    <m/>
    <m/>
    <s v=""/>
    <m/>
    <m/>
    <m/>
    <x v="0"/>
    <m/>
    <m/>
    <m/>
    <s v=""/>
    <x v="0"/>
    <s v=""/>
    <s v=""/>
    <s v=""/>
    <s v=""/>
    <s v=""/>
  </r>
  <r>
    <n v="187"/>
    <m/>
    <m/>
    <s v=""/>
    <m/>
    <m/>
    <m/>
    <x v="0"/>
    <m/>
    <m/>
    <m/>
    <s v=""/>
    <x v="0"/>
    <s v=""/>
    <s v=""/>
    <s v=""/>
    <s v=""/>
    <s v=""/>
  </r>
  <r>
    <n v="188"/>
    <m/>
    <m/>
    <s v=""/>
    <m/>
    <m/>
    <m/>
    <x v="0"/>
    <m/>
    <m/>
    <m/>
    <s v=""/>
    <x v="0"/>
    <s v=""/>
    <s v=""/>
    <s v=""/>
    <s v=""/>
    <s v=""/>
  </r>
  <r>
    <n v="189"/>
    <m/>
    <m/>
    <s v=""/>
    <m/>
    <m/>
    <m/>
    <x v="0"/>
    <m/>
    <m/>
    <m/>
    <s v=""/>
    <x v="0"/>
    <s v=""/>
    <s v=""/>
    <s v=""/>
    <s v=""/>
    <s v=""/>
  </r>
  <r>
    <n v="190"/>
    <m/>
    <m/>
    <s v=""/>
    <m/>
    <m/>
    <m/>
    <x v="0"/>
    <m/>
    <m/>
    <m/>
    <s v=""/>
    <x v="0"/>
    <s v=""/>
    <s v=""/>
    <s v=""/>
    <s v=""/>
    <s v=""/>
  </r>
  <r>
    <n v="191"/>
    <m/>
    <m/>
    <s v=""/>
    <m/>
    <m/>
    <m/>
    <x v="0"/>
    <m/>
    <m/>
    <m/>
    <s v=""/>
    <x v="0"/>
    <s v=""/>
    <s v=""/>
    <s v=""/>
    <s v=""/>
    <s v=""/>
  </r>
  <r>
    <n v="192"/>
    <m/>
    <m/>
    <s v=""/>
    <m/>
    <m/>
    <m/>
    <x v="0"/>
    <m/>
    <m/>
    <m/>
    <s v=""/>
    <x v="0"/>
    <s v=""/>
    <s v=""/>
    <s v=""/>
    <s v=""/>
    <s v=""/>
  </r>
  <r>
    <n v="193"/>
    <m/>
    <m/>
    <s v=""/>
    <m/>
    <m/>
    <m/>
    <x v="0"/>
    <m/>
    <m/>
    <m/>
    <s v=""/>
    <x v="0"/>
    <s v=""/>
    <s v=""/>
    <s v=""/>
    <s v=""/>
    <s v=""/>
  </r>
  <r>
    <n v="194"/>
    <m/>
    <m/>
    <s v=""/>
    <m/>
    <m/>
    <m/>
    <x v="0"/>
    <m/>
    <m/>
    <m/>
    <s v=""/>
    <x v="0"/>
    <s v=""/>
    <s v=""/>
    <s v=""/>
    <s v=""/>
    <s v=""/>
  </r>
  <r>
    <n v="195"/>
    <m/>
    <m/>
    <s v=""/>
    <m/>
    <m/>
    <m/>
    <x v="0"/>
    <m/>
    <m/>
    <m/>
    <s v=""/>
    <x v="0"/>
    <s v=""/>
    <s v=""/>
    <s v=""/>
    <s v=""/>
    <s v=""/>
  </r>
  <r>
    <n v="196"/>
    <m/>
    <m/>
    <s v=""/>
    <m/>
    <m/>
    <m/>
    <x v="0"/>
    <m/>
    <m/>
    <m/>
    <s v=""/>
    <x v="0"/>
    <s v=""/>
    <s v=""/>
    <s v=""/>
    <s v=""/>
    <s v=""/>
  </r>
  <r>
    <n v="197"/>
    <m/>
    <m/>
    <s v=""/>
    <m/>
    <m/>
    <m/>
    <x v="0"/>
    <m/>
    <m/>
    <m/>
    <s v=""/>
    <x v="0"/>
    <s v=""/>
    <s v=""/>
    <s v=""/>
    <s v=""/>
    <s v=""/>
  </r>
  <r>
    <n v="198"/>
    <m/>
    <m/>
    <s v=""/>
    <m/>
    <m/>
    <m/>
    <x v="0"/>
    <m/>
    <m/>
    <m/>
    <s v=""/>
    <x v="0"/>
    <s v=""/>
    <s v=""/>
    <s v=""/>
    <s v=""/>
    <s v=""/>
  </r>
  <r>
    <n v="199"/>
    <m/>
    <m/>
    <s v=""/>
    <m/>
    <m/>
    <m/>
    <x v="0"/>
    <m/>
    <m/>
    <m/>
    <s v=""/>
    <x v="0"/>
    <s v=""/>
    <s v=""/>
    <s v=""/>
    <s v=""/>
    <s v=""/>
  </r>
  <r>
    <n v="200"/>
    <m/>
    <m/>
    <s v=""/>
    <m/>
    <m/>
    <m/>
    <x v="0"/>
    <m/>
    <m/>
    <m/>
    <s v=""/>
    <x v="0"/>
    <s v=""/>
    <s v=""/>
    <s v=""/>
    <s v=""/>
    <s v=""/>
  </r>
</pivotCacheRecords>
</file>

<file path=xl/pivotTables/_rels/pivotTable1.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_rels/pivotTable2.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_rels/pivotTable3.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_rels/pivotTable4.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pivotTable1.xml><?xml version="1.0" encoding="utf-8"?>
<pivotTableDefinition xmlns="http://schemas.openxmlformats.org/spreadsheetml/2006/main" xmlns:mc="http://schemas.openxmlformats.org/markup-compatibility/2006" xmlns:xr="http://schemas.microsoft.com/office/spreadsheetml/2014/revision" mc:Ignorable="xr" xr:uid="{00000000-0007-0000-0400-000000000000}" name="PivotTable1" cacheId="0" applyNumberFormats="0" applyBorderFormats="0" applyFontFormats="0" applyPatternFormats="0" applyAlignmentFormats="0" applyWidthHeightFormats="1" dataCaption="Data" updatedVersion="5" minRefreshableVersion="3" showMemberPropertyTips="0" useAutoFormatting="1" itemPrintTitles="1" createdVersion="5" indent="0" compact="0" compactData="0" gridDropZones="1">
  <location ref="A7:H9" firstHeaderRow="1" firstDataRow="2" firstDataCol="1"/>
  <pivotFields count="18">
    <pivotField compact="0" outline="0" subtotalTop="0" showAll="0" includeNewItemsInFilter="1"/>
    <pivotField compact="0" outline="0" showAll="0" defaultSubtotal="0"/>
    <pivotField compact="0" outline="0" showAll="0" defaultSubtotal="0"/>
    <pivotField compact="0" outline="0" showAll="0" defaultSubtotal="0"/>
    <pivotField compact="0" outline="0" showAll="0" defaultSubtotal="0"/>
    <pivotField compact="0" outline="0" showAll="0" defaultSubtotal="0"/>
    <pivotField compact="0" outline="0" showAll="0" defaultSubtotal="0"/>
    <pivotField compact="0" outline="0" subtotalTop="0" showAll="0" includeNewItemsInFilter="1"/>
    <pivotField compact="0" outline="0" subtotalTop="0" showAll="0" includeNewItemsInFilter="1" defaultSubtotal="0"/>
    <pivotField compact="0" outline="0" subtotalTop="0" showAll="0" includeNewItemsInFilter="1"/>
    <pivotField dataField="1" compact="0" outline="0" subtotalTop="0" showAll="0" includeNewItemsInFilter="1"/>
    <pivotField dataField="1" compact="0" outline="0" subtotalTop="0" showAll="0" includeNewItemsInFilter="1"/>
    <pivotField axis="axisRow" compact="0" outline="0" subtotalTop="0" showAll="0" includeNewItemsInFilter="1">
      <items count="5">
        <item m="1" x="2"/>
        <item m="1" x="3"/>
        <item m="1" x="1"/>
        <item h="1" x="0"/>
        <item t="default"/>
      </items>
    </pivotField>
    <pivotField dataField="1" compact="0" outline="0" subtotalTop="0" showAll="0" includeNewItemsInFilter="1"/>
    <pivotField dataField="1" compact="0" outline="0" subtotalTop="0" showAll="0" includeNewItemsInFilter="1"/>
    <pivotField dataField="1" compact="0" outline="0" subtotalTop="0" showAll="0" includeNewItemsInFilter="1"/>
    <pivotField dataField="1" compact="0" outline="0" subtotalTop="0" showAll="0" includeNewItemsInFilter="1"/>
    <pivotField dataField="1" compact="0" outline="0" subtotalTop="0" showAll="0" includeNewItemsInFilter="1"/>
  </pivotFields>
  <rowFields count="1">
    <field x="12"/>
  </rowFields>
  <rowItems count="1">
    <i t="grand">
      <x/>
    </i>
  </rowItems>
  <colFields count="1">
    <field x="-2"/>
  </colFields>
  <colItems count="7">
    <i>
      <x/>
    </i>
    <i i="1">
      <x v="1"/>
    </i>
    <i i="2">
      <x v="2"/>
    </i>
    <i i="3">
      <x v="3"/>
    </i>
    <i i="4">
      <x v="4"/>
    </i>
    <i i="5">
      <x v="5"/>
    </i>
    <i i="6">
      <x v="6"/>
    </i>
  </colItems>
  <dataFields count="7">
    <dataField name="Ave Wng Age" fld="11" subtotal="average" baseField="0" baseItem="0" numFmtId="1"/>
    <dataField name="Ave WW" fld="10" subtotal="average" baseField="12" baseItem="0" numFmtId="1"/>
    <dataField name="Ave ADG" fld="14" subtotal="average" baseField="0" baseItem="0" numFmtId="164"/>
    <dataField name="Ave WDA" fld="13" subtotal="average" baseField="0" baseItem="0" numFmtId="164"/>
    <dataField name="Ave Age Corr WW" fld="15" subtotal="average" baseField="0" baseItem="0" numFmtId="1"/>
    <dataField name="Ave Adj WW" fld="16" subtotal="average" baseField="0" baseItem="0" numFmtId="1"/>
    <dataField name="Ave Adj WW Ratio" fld="17" subtotal="average" baseField="12" baseItem="0" numFmtId="1"/>
  </dataFields>
  <formats count="21">
    <format dxfId="20">
      <pivotArea type="all" dataOnly="0" outline="0" fieldPosition="0"/>
    </format>
    <format dxfId="19">
      <pivotArea outline="0" fieldPosition="0">
        <references count="1">
          <reference field="4294967294" count="1">
            <x v="6"/>
          </reference>
        </references>
      </pivotArea>
    </format>
    <format dxfId="18">
      <pivotArea outline="0" fieldPosition="0">
        <references count="1">
          <reference field="4294967294" count="1">
            <x v="5"/>
          </reference>
        </references>
      </pivotArea>
    </format>
    <format dxfId="17">
      <pivotArea outline="0" fieldPosition="0">
        <references count="1">
          <reference field="4294967294" count="1">
            <x v="1"/>
          </reference>
        </references>
      </pivotArea>
    </format>
    <format dxfId="16">
      <pivotArea dataOnly="0" outline="0" fieldPosition="0">
        <references count="1">
          <reference field="4294967294" count="6">
            <x v="1"/>
            <x v="2"/>
            <x v="3"/>
            <x v="4"/>
            <x v="5"/>
            <x v="6"/>
          </reference>
        </references>
      </pivotArea>
    </format>
    <format dxfId="15">
      <pivotArea type="all" dataOnly="0" outline="0" fieldPosition="0"/>
    </format>
    <format dxfId="14">
      <pivotArea dataOnly="0" labelOnly="1" outline="0" fieldPosition="0">
        <references count="1">
          <reference field="12" count="0"/>
        </references>
      </pivotArea>
    </format>
    <format dxfId="13">
      <pivotArea dataOnly="0" labelOnly="1" outline="0" fieldPosition="0">
        <references count="1">
          <reference field="4294967294" count="6">
            <x v="1"/>
            <x v="2"/>
            <x v="3"/>
            <x v="4"/>
            <x v="5"/>
            <x v="6"/>
          </reference>
        </references>
      </pivotArea>
    </format>
    <format dxfId="12">
      <pivotArea dataOnly="0" labelOnly="1" outline="0" fieldPosition="0">
        <references count="1">
          <reference field="4294967294" count="6">
            <x v="1"/>
            <x v="2"/>
            <x v="3"/>
            <x v="4"/>
            <x v="5"/>
            <x v="6"/>
          </reference>
        </references>
      </pivotArea>
    </format>
    <format dxfId="11">
      <pivotArea dataOnly="0" labelOnly="1" outline="0" fieldPosition="0">
        <references count="1">
          <reference field="12" count="0"/>
        </references>
      </pivotArea>
    </format>
    <format dxfId="10">
      <pivotArea type="all" dataOnly="0" outline="0" fieldPosition="0"/>
    </format>
    <format dxfId="9">
      <pivotArea dataOnly="0" labelOnly="1" outline="0" fieldPosition="0">
        <references count="1">
          <reference field="4294967294" count="6">
            <x v="1"/>
            <x v="2"/>
            <x v="3"/>
            <x v="4"/>
            <x v="5"/>
            <x v="6"/>
          </reference>
        </references>
      </pivotArea>
    </format>
    <format dxfId="8">
      <pivotArea dataOnly="0" labelOnly="1" outline="0" fieldPosition="0">
        <references count="1">
          <reference field="4294967294" count="1">
            <x v="0"/>
          </reference>
        </references>
      </pivotArea>
    </format>
    <format dxfId="7">
      <pivotArea dataOnly="0" labelOnly="1" outline="0" fieldPosition="0">
        <references count="1">
          <reference field="4294967294" count="1">
            <x v="0"/>
          </reference>
        </references>
      </pivotArea>
    </format>
    <format dxfId="6">
      <pivotArea outline="0" fieldPosition="0">
        <references count="1">
          <reference field="4294967294" count="1">
            <x v="0"/>
          </reference>
        </references>
      </pivotArea>
    </format>
    <format dxfId="5">
      <pivotArea type="all" dataOnly="0" outline="0" fieldPosition="0"/>
    </format>
    <format dxfId="4">
      <pivotArea outline="0" fieldPosition="0"/>
    </format>
    <format dxfId="3">
      <pivotArea dataOnly="0" labelOnly="1" outline="0" fieldPosition="0">
        <references count="1">
          <reference field="12" count="0"/>
        </references>
      </pivotArea>
    </format>
    <format dxfId="2">
      <pivotArea dataOnly="0" labelOnly="1" grandRow="1" outline="0" fieldPosition="0"/>
    </format>
    <format dxfId="1">
      <pivotArea dataOnly="0" labelOnly="1" outline="0" fieldPosition="0">
        <references count="1">
          <reference field="4294967294" count="7">
            <x v="0"/>
            <x v="1"/>
            <x v="2"/>
            <x v="3"/>
            <x v="4"/>
            <x v="5"/>
            <x v="6"/>
          </reference>
        </references>
      </pivotArea>
    </format>
    <format dxfId="0">
      <pivotArea outline="0" fieldPosition="0">
        <references count="1">
          <reference field="4294967294" count="1">
            <x v="4"/>
          </reference>
        </references>
      </pivotArea>
    </format>
  </formats>
  <pivotTableStyleInfo showRowHeaders="1" showColHeaders="1" showRowStripes="0" showColStripes="0" showLastColumn="1"/>
  <extLst>
    <ext xmlns:xpdl="http://schemas.microsoft.com/office/spreadsheetml/2016/pivotdefaultlayout" uri="{747A6164-185A-40DC-8AA5-F01512510D54}">
      <xpdl:pivotTableDefinition16/>
    </ext>
  </extLst>
</pivotTableDefinition>
</file>

<file path=xl/pivotTables/pivotTable2.xml><?xml version="1.0" encoding="utf-8"?>
<pivotTableDefinition xmlns="http://schemas.openxmlformats.org/spreadsheetml/2006/main" xmlns:mc="http://schemas.openxmlformats.org/markup-compatibility/2006" xmlns:xr="http://schemas.microsoft.com/office/spreadsheetml/2014/revision" mc:Ignorable="xr" xr:uid="{00000000-0007-0000-0400-000001000000}" name="PivotTable2" cacheId="0" applyNumberFormats="0" applyBorderFormats="0" applyFontFormats="0" applyPatternFormats="0" applyAlignmentFormats="0" applyWidthHeightFormats="1" dataCaption="Data" updatedVersion="5" minRefreshableVersion="3" showMemberPropertyTips="0" useAutoFormatting="1" itemPrintTitles="1" createdVersion="5" indent="0" compact="0" compactData="0" gridDropZones="1">
  <location ref="A45:G47" firstHeaderRow="1" firstDataRow="2" firstDataCol="1"/>
  <pivotFields count="18">
    <pivotField compact="0" outline="0" subtotalTop="0" showAll="0" includeNewItemsInFilter="1"/>
    <pivotField compact="0" outline="0" showAll="0" defaultSubtotal="0"/>
    <pivotField compact="0" outline="0" showAll="0" defaultSubtotal="0"/>
    <pivotField compact="0" outline="0" showAll="0" defaultSubtotal="0"/>
    <pivotField compact="0" outline="0" showAll="0" defaultSubtotal="0"/>
    <pivotField compact="0" outline="0" showAll="0" defaultSubtotal="0"/>
    <pivotField compact="0" outline="0" showAll="0" defaultSubtotal="0"/>
    <pivotField compact="0" outline="0" subtotalTop="0" showAll="0" includeNewItemsInFilter="1"/>
    <pivotField compact="0" outline="0" subtotalTop="0" showAll="0" includeNewItemsInFilter="1" defaultSubtotal="0"/>
    <pivotField compact="0" outline="0" subtotalTop="0" showAll="0" includeNewItemsInFilter="1"/>
    <pivotField dataField="1" compact="0" outline="0" subtotalTop="0" showAll="0" includeNewItemsInFilter="1"/>
    <pivotField compact="0" outline="0" subtotalTop="0" showAll="0" includeNewItemsInFilter="1"/>
    <pivotField compact="0" outline="0" subtotalTop="0" showAll="0" includeNewItemsInFilter="1"/>
    <pivotField dataField="1" compact="0" outline="0" subtotalTop="0" showAll="0" includeNewItemsInFilter="1"/>
    <pivotField dataField="1" compact="0" outline="0" subtotalTop="0" showAll="0" includeNewItemsInFilter="1"/>
    <pivotField dataField="1" compact="0" outline="0" subtotalTop="0" showAll="0" includeNewItemsInFilter="1"/>
    <pivotField dataField="1" compact="0" outline="0" subtotalTop="0" showAll="0" includeNewItemsInFilter="1"/>
    <pivotField dataField="1" compact="0" outline="0" subtotalTop="0" showAll="0" includeNewItemsInFilter="1"/>
  </pivotFields>
  <rowItems count="1">
    <i/>
  </rowItems>
  <colFields count="1">
    <field x="-2"/>
  </colFields>
  <colItems count="6">
    <i>
      <x/>
    </i>
    <i i="1">
      <x v="1"/>
    </i>
    <i i="2">
      <x v="2"/>
    </i>
    <i i="3">
      <x v="3"/>
    </i>
    <i i="4">
      <x v="4"/>
    </i>
    <i i="5">
      <x v="5"/>
    </i>
  </colItems>
  <dataFields count="6">
    <dataField name="Ave ADG" fld="14" subtotal="average" baseField="0" baseItem="0" numFmtId="164"/>
    <dataField name="Ave WDA" fld="13" subtotal="average" baseField="0" baseItem="0" numFmtId="164"/>
    <dataField name="Ave Age Corr WW" fld="15" subtotal="average" baseField="0" baseItem="0" numFmtId="1"/>
    <dataField name="Ave WW" fld="10" subtotal="average" baseField="0" baseItem="0" numFmtId="1"/>
    <dataField name="Ave Adj WW" fld="16" subtotal="average" baseField="0" baseItem="0" numFmtId="1"/>
    <dataField name="Ave Adj WW Ratio" fld="17" subtotal="average" baseField="0" baseItem="0" numFmtId="1"/>
  </dataFields>
  <formats count="31">
    <format dxfId="51">
      <pivotArea type="all" dataOnly="0" outline="0" fieldPosition="0"/>
    </format>
    <format dxfId="50">
      <pivotArea field="12" dataOnly="0" labelOnly="1" outline="0">
        <references count="1">
          <reference field="4294967294" count="1" selected="0">
            <x v="5"/>
          </reference>
        </references>
      </pivotArea>
    </format>
    <format dxfId="49">
      <pivotArea field="12" dataOnly="0" labelOnly="1" outline="0">
        <references count="1">
          <reference field="4294967294" count="1" selected="0">
            <x v="4"/>
          </reference>
        </references>
      </pivotArea>
    </format>
    <format dxfId="48">
      <pivotArea field="12" dataOnly="0" labelOnly="1" outline="0">
        <references count="1">
          <reference field="4294967294" count="1" selected="0">
            <x v="2"/>
          </reference>
        </references>
      </pivotArea>
    </format>
    <format dxfId="47">
      <pivotArea field="12" dataOnly="0" labelOnly="1" outline="0">
        <references count="1">
          <reference field="4294967294" count="1" selected="0">
            <x v="0"/>
          </reference>
        </references>
      </pivotArea>
    </format>
    <format dxfId="46">
      <pivotArea field="12" dataOnly="0" labelOnly="1" outline="0">
        <references count="1">
          <reference field="4294967294" count="1" selected="0">
            <x v="1"/>
          </reference>
        </references>
      </pivotArea>
    </format>
    <format dxfId="45">
      <pivotArea field="12" dataOnly="0" labelOnly="1" outline="0">
        <references count="1">
          <reference field="4294967294" count="1" selected="0">
            <x v="3"/>
          </reference>
        </references>
      </pivotArea>
    </format>
    <format dxfId="44">
      <pivotArea outline="0" fieldPosition="0">
        <references count="1">
          <reference field="4294967294" count="1">
            <x v="2"/>
          </reference>
        </references>
      </pivotArea>
    </format>
    <format dxfId="43">
      <pivotArea outline="0" fieldPosition="0">
        <references count="1">
          <reference field="4294967294" count="1">
            <x v="4"/>
          </reference>
        </references>
      </pivotArea>
    </format>
    <format dxfId="42">
      <pivotArea outline="0" fieldPosition="0">
        <references count="1">
          <reference field="4294967294" count="1">
            <x v="5"/>
          </reference>
        </references>
      </pivotArea>
    </format>
    <format dxfId="41">
      <pivotArea outline="0" fieldPosition="0">
        <references count="1">
          <reference field="4294967294" count="1">
            <x v="3"/>
          </reference>
        </references>
      </pivotArea>
    </format>
    <format dxfId="40">
      <pivotArea field="12" dataOnly="0" labelOnly="1" outline="0">
        <references count="1">
          <reference field="4294967294" count="1" selected="0">
            <x v="5"/>
          </reference>
        </references>
      </pivotArea>
    </format>
    <format dxfId="39">
      <pivotArea field="12" dataOnly="0" labelOnly="1" outline="0">
        <references count="1">
          <reference field="4294967294" count="1" selected="0">
            <x v="4"/>
          </reference>
        </references>
      </pivotArea>
    </format>
    <format dxfId="38">
      <pivotArea field="12" dataOnly="0" labelOnly="1" outline="0">
        <references count="1">
          <reference field="4294967294" count="1" selected="0">
            <x v="2"/>
          </reference>
        </references>
      </pivotArea>
    </format>
    <format dxfId="37">
      <pivotArea field="12" dataOnly="0" labelOnly="1" outline="0">
        <references count="1">
          <reference field="4294967294" count="1" selected="0">
            <x v="0"/>
          </reference>
        </references>
      </pivotArea>
    </format>
    <format dxfId="36">
      <pivotArea field="12" dataOnly="0" labelOnly="1" outline="0">
        <references count="1">
          <reference field="4294967294" count="1" selected="0">
            <x v="1"/>
          </reference>
        </references>
      </pivotArea>
    </format>
    <format dxfId="35">
      <pivotArea field="12" dataOnly="0" labelOnly="1" outline="0">
        <references count="1">
          <reference field="4294967294" count="1" selected="0">
            <x v="3"/>
          </reference>
        </references>
      </pivotArea>
    </format>
    <format dxfId="34">
      <pivotArea type="all" dataOnly="0" outline="0" fieldPosition="0"/>
    </format>
    <format dxfId="33">
      <pivotArea field="12" dataOnly="0" labelOnly="1" outline="0">
        <references count="1">
          <reference field="4294967294" count="1" selected="0">
            <x v="5"/>
          </reference>
        </references>
      </pivotArea>
    </format>
    <format dxfId="32">
      <pivotArea field="12" dataOnly="0" labelOnly="1" outline="0">
        <references count="1">
          <reference field="4294967294" count="1" selected="0">
            <x v="4"/>
          </reference>
        </references>
      </pivotArea>
    </format>
    <format dxfId="31">
      <pivotArea field="12" dataOnly="0" labelOnly="1" outline="0">
        <references count="1">
          <reference field="4294967294" count="1" selected="0">
            <x v="2"/>
          </reference>
        </references>
      </pivotArea>
    </format>
    <format dxfId="30">
      <pivotArea field="12" dataOnly="0" labelOnly="1" outline="0">
        <references count="1">
          <reference field="4294967294" count="1" selected="0">
            <x v="0"/>
          </reference>
        </references>
      </pivotArea>
    </format>
    <format dxfId="29">
      <pivotArea field="12" dataOnly="0" labelOnly="1" outline="0">
        <references count="1">
          <reference field="4294967294" count="1" selected="0">
            <x v="1"/>
          </reference>
        </references>
      </pivotArea>
    </format>
    <format dxfId="28">
      <pivotArea field="12" dataOnly="0" labelOnly="1" outline="0">
        <references count="1">
          <reference field="4294967294" count="1" selected="0">
            <x v="3"/>
          </reference>
        </references>
      </pivotArea>
    </format>
    <format dxfId="27">
      <pivotArea dataOnly="0" labelOnly="1" outline="0" fieldPosition="0">
        <references count="1">
          <reference field="4294967294" count="6">
            <x v="0"/>
            <x v="1"/>
            <x v="2"/>
            <x v="3"/>
            <x v="4"/>
            <x v="5"/>
          </reference>
        </references>
      </pivotArea>
    </format>
    <format dxfId="26">
      <pivotArea dataOnly="0" labelOnly="1" outline="0" fieldPosition="0">
        <references count="1">
          <reference field="4294967294" count="6">
            <x v="0"/>
            <x v="1"/>
            <x v="2"/>
            <x v="3"/>
            <x v="4"/>
            <x v="5"/>
          </reference>
        </references>
      </pivotArea>
    </format>
    <format dxfId="25">
      <pivotArea type="all" dataOnly="0" outline="0" fieldPosition="0"/>
    </format>
    <format dxfId="24">
      <pivotArea outline="0" fieldPosition="0"/>
    </format>
    <format dxfId="23">
      <pivotArea dataOnly="0" labelOnly="1" grandRow="1" outline="0" fieldPosition="0"/>
    </format>
    <format dxfId="22">
      <pivotArea dataOnly="0" labelOnly="1" outline="0" fieldPosition="0">
        <references count="1">
          <reference field="4294967294" count="6">
            <x v="0"/>
            <x v="1"/>
            <x v="2"/>
            <x v="3"/>
            <x v="4"/>
            <x v="5"/>
          </reference>
        </references>
      </pivotArea>
    </format>
    <format dxfId="21">
      <pivotArea dataOnly="0" labelOnly="1" outline="0" fieldPosition="0">
        <references count="1">
          <reference field="4294967294" count="6">
            <x v="0"/>
            <x v="1"/>
            <x v="2"/>
            <x v="3"/>
            <x v="4"/>
            <x v="5"/>
          </reference>
        </references>
      </pivotArea>
    </format>
  </formats>
  <pivotTableStyleInfo showRowHeaders="1" showColHeaders="1" showRowStripes="0" showColStripes="0" showLastColumn="1"/>
  <extLst>
    <ext xmlns:xpdl="http://schemas.microsoft.com/office/spreadsheetml/2016/pivotdefaultlayout" uri="{747A6164-185A-40DC-8AA5-F01512510D54}">
      <xpdl:pivotTableDefinition16/>
    </ext>
  </extLst>
</pivotTableDefinition>
</file>

<file path=xl/pivotTables/pivotTable3.xml><?xml version="1.0" encoding="utf-8"?>
<pivotTableDefinition xmlns="http://schemas.openxmlformats.org/spreadsheetml/2006/main" xmlns:mc="http://schemas.openxmlformats.org/markup-compatibility/2006" xmlns:xr="http://schemas.microsoft.com/office/spreadsheetml/2014/revision" mc:Ignorable="xr" xr:uid="{00000000-0007-0000-0400-000002000000}" name="PivotTable4" cacheId="0" applyNumberFormats="0" applyBorderFormats="0" applyFontFormats="0" applyPatternFormats="0" applyAlignmentFormats="0" applyWidthHeightFormats="1" dataCaption="Data" updatedVersion="5" minRefreshableVersion="3" showMemberPropertyTips="0" useAutoFormatting="1" itemPrintTitles="1" createdVersion="5" indent="0" compact="0" compactData="0" gridDropZones="1">
  <location ref="A18:G20" firstHeaderRow="1" firstDataRow="2" firstDataCol="1"/>
  <pivotFields count="18">
    <pivotField compact="0" outline="0" subtotalTop="0" showAll="0" includeNewItemsInFilter="1"/>
    <pivotField compact="0" outline="0" showAll="0" defaultSubtotal="0"/>
    <pivotField compact="0" outline="0" showAll="0" defaultSubtotal="0"/>
    <pivotField compact="0" outline="0" showAll="0" defaultSubtotal="0"/>
    <pivotField compact="0" outline="0" showAll="0" defaultSubtotal="0"/>
    <pivotField compact="0" outline="0" showAll="0" defaultSubtotal="0"/>
    <pivotField compact="0" outline="0" showAll="0" defaultSubtotal="0"/>
    <pivotField compact="0" outline="0" subtotalTop="0" showAll="0" includeNewItemsInFilter="1"/>
    <pivotField compact="0" outline="0" subtotalTop="0" showAll="0" includeNewItemsInFilter="1" defaultSubtotal="0"/>
    <pivotField compact="0" outline="0" subtotalTop="0" showAll="0" includeNewItemsInFilter="1"/>
    <pivotField dataField="1" compact="0" outline="0" subtotalTop="0" showAll="0" includeNewItemsInFilter="1"/>
    <pivotField compact="0" outline="0" subtotalTop="0" showAll="0" includeNewItemsInFilter="1"/>
    <pivotField compact="0" outline="0" subtotalTop="0" showAll="0" includeNewItemsInFilter="1"/>
    <pivotField dataField="1" compact="0" outline="0" subtotalTop="0" showAll="0" includeNewItemsInFilter="1"/>
    <pivotField dataField="1" compact="0" outline="0" subtotalTop="0" showAll="0" includeNewItemsInFilter="1"/>
    <pivotField dataField="1" compact="0" outline="0" subtotalTop="0" showAll="0" includeNewItemsInFilter="1"/>
    <pivotField dataField="1" compact="0" outline="0" subtotalTop="0" showAll="0" includeNewItemsInFilter="1"/>
    <pivotField dataField="1" compact="0" outline="0" subtotalTop="0" showAll="0" includeNewItemsInFilter="1"/>
  </pivotFields>
  <rowItems count="1">
    <i/>
  </rowItems>
  <colFields count="1">
    <field x="-2"/>
  </colFields>
  <colItems count="6">
    <i>
      <x/>
    </i>
    <i i="1">
      <x v="1"/>
    </i>
    <i i="2">
      <x v="2"/>
    </i>
    <i i="3">
      <x v="3"/>
    </i>
    <i i="4">
      <x v="4"/>
    </i>
    <i i="5">
      <x v="5"/>
    </i>
  </colItems>
  <dataFields count="6">
    <dataField name="Ave ADG" fld="14" subtotal="average" baseField="0" baseItem="0" numFmtId="2"/>
    <dataField name="Ave WDA" fld="13" subtotal="average" baseField="0" baseItem="0" numFmtId="164"/>
    <dataField name="Ave WW" fld="10" subtotal="average" baseField="0" baseItem="0" numFmtId="164"/>
    <dataField name="Ave Age Corr WW" fld="15" subtotal="average" baseField="0" baseItem="0" numFmtId="164"/>
    <dataField name="Ave Adj WW" fld="16" subtotal="average" baseField="0" baseItem="0" numFmtId="1"/>
    <dataField name="Ave Adj WW Ratio" fld="17" subtotal="average" baseField="6" baseItem="0" numFmtId="1"/>
  </dataFields>
  <formats count="12">
    <format dxfId="63">
      <pivotArea dataOnly="0" labelOnly="1" outline="0" fieldPosition="0">
        <references count="1">
          <reference field="4294967294" count="6">
            <x v="0"/>
            <x v="1"/>
            <x v="2"/>
            <x v="3"/>
            <x v="4"/>
            <x v="5"/>
          </reference>
        </references>
      </pivotArea>
    </format>
    <format dxfId="62">
      <pivotArea dataOnly="0" labelOnly="1" outline="0" fieldPosition="0">
        <references count="1">
          <reference field="4294967294" count="6">
            <x v="0"/>
            <x v="1"/>
            <x v="2"/>
            <x v="3"/>
            <x v="4"/>
            <x v="5"/>
          </reference>
        </references>
      </pivotArea>
    </format>
    <format dxfId="61">
      <pivotArea outline="0" fieldPosition="0">
        <references count="1">
          <reference field="4294967294" count="1">
            <x v="5"/>
          </reference>
        </references>
      </pivotArea>
    </format>
    <format dxfId="60">
      <pivotArea outline="0" fieldPosition="0">
        <references count="1">
          <reference field="4294967294" count="1">
            <x v="4"/>
          </reference>
        </references>
      </pivotArea>
    </format>
    <format dxfId="59">
      <pivotArea type="all" dataOnly="0" outline="0" fieldPosition="0"/>
    </format>
    <format dxfId="58">
      <pivotArea dataOnly="0" labelOnly="1" outline="0" fieldPosition="0">
        <references count="1">
          <reference field="4294967294" count="6">
            <x v="0"/>
            <x v="1"/>
            <x v="2"/>
            <x v="3"/>
            <x v="4"/>
            <x v="5"/>
          </reference>
        </references>
      </pivotArea>
    </format>
    <format dxfId="57">
      <pivotArea dataOnly="0" labelOnly="1" outline="0" fieldPosition="0">
        <references count="1">
          <reference field="4294967294" count="6">
            <x v="0"/>
            <x v="1"/>
            <x v="2"/>
            <x v="3"/>
            <x v="4"/>
            <x v="5"/>
          </reference>
        </references>
      </pivotArea>
    </format>
    <format dxfId="56">
      <pivotArea type="all" dataOnly="0" outline="0" fieldPosition="0"/>
    </format>
    <format dxfId="55">
      <pivotArea outline="0" fieldPosition="0"/>
    </format>
    <format dxfId="54">
      <pivotArea dataOnly="0" labelOnly="1" grandRow="1" outline="0" fieldPosition="0"/>
    </format>
    <format dxfId="53">
      <pivotArea dataOnly="0" labelOnly="1" outline="0" fieldPosition="0">
        <references count="1">
          <reference field="4294967294" count="6">
            <x v="0"/>
            <x v="1"/>
            <x v="2"/>
            <x v="3"/>
            <x v="4"/>
            <x v="5"/>
          </reference>
        </references>
      </pivotArea>
    </format>
    <format dxfId="52">
      <pivotArea outline="0" fieldPosition="0">
        <references count="1">
          <reference field="4294967294" count="1">
            <x v="0"/>
          </reference>
        </references>
      </pivotArea>
    </format>
  </formats>
  <pivotTableStyleInfo showRowHeaders="1" showColHeaders="1" showRowStripes="0" showColStripes="0" showLastColumn="1"/>
  <extLst>
    <ext xmlns:xpdl="http://schemas.microsoft.com/office/spreadsheetml/2016/pivotdefaultlayout" uri="{747A6164-185A-40DC-8AA5-F01512510D54}">
      <xpdl:pivotTableDefinition16/>
    </ext>
  </extLst>
</pivotTableDefinition>
</file>

<file path=xl/pivotTables/pivotTable4.xml><?xml version="1.0" encoding="utf-8"?>
<pivotTableDefinition xmlns="http://schemas.openxmlformats.org/spreadsheetml/2006/main" xmlns:mc="http://schemas.openxmlformats.org/markup-compatibility/2006" xmlns:xr="http://schemas.microsoft.com/office/spreadsheetml/2014/revision" mc:Ignorable="xr" xr:uid="{00000000-0007-0000-0400-000003000000}" name="PivotTable5" cacheId="0" applyNumberFormats="0" applyBorderFormats="0" applyFontFormats="0" applyPatternFormats="0" applyAlignmentFormats="0" applyWidthHeightFormats="1" dataCaption="Data" updatedVersion="5" minRefreshableVersion="3" showMemberPropertyTips="0" useAutoFormatting="1" itemPrintTitles="1" createdVersion="5" indent="0" compact="0" compactData="0" gridDropZones="1">
  <location ref="A30:G32" firstHeaderRow="1" firstDataRow="2" firstDataCol="1"/>
  <pivotFields count="18">
    <pivotField compact="0" outline="0" subtotalTop="0" showAll="0" includeNewItemsInFilter="1"/>
    <pivotField compact="0" outline="0" showAll="0" defaultSubtotal="0"/>
    <pivotField compact="0" outline="0" showAll="0" defaultSubtotal="0"/>
    <pivotField compact="0" outline="0" showAll="0" defaultSubtotal="0"/>
    <pivotField compact="0" outline="0" showAll="0" defaultSubtotal="0"/>
    <pivotField compact="0" outline="0" showAll="0" defaultSubtotal="0"/>
    <pivotField compact="0" outline="0" showAll="0" defaultSubtotal="0"/>
    <pivotField axis="axisRow" compact="0" outline="0" subtotalTop="0" showAll="0" includeNewItemsInFilter="1">
      <items count="9">
        <item m="1" x="6"/>
        <item m="1" x="5"/>
        <item m="1" x="2"/>
        <item m="1" x="4"/>
        <item m="1" x="7"/>
        <item m="1" x="1"/>
        <item m="1" x="3"/>
        <item h="1" x="0"/>
        <item t="default"/>
      </items>
    </pivotField>
    <pivotField compact="0" outline="0" subtotalTop="0" showAll="0" includeNewItemsInFilter="1" defaultSubtotal="0"/>
    <pivotField compact="0" outline="0" subtotalTop="0" showAll="0" includeNewItemsInFilter="1"/>
    <pivotField dataField="1" compact="0" outline="0" subtotalTop="0" showAll="0" includeNewItemsInFilter="1"/>
    <pivotField compact="0" outline="0" subtotalTop="0" showAll="0" includeNewItemsInFilter="1"/>
    <pivotField compact="0" outline="0" subtotalTop="0" showAll="0" includeNewItemsInFilter="1"/>
    <pivotField dataField="1" compact="0" outline="0" subtotalTop="0" showAll="0" includeNewItemsInFilter="1"/>
    <pivotField dataField="1" compact="0" outline="0" subtotalTop="0" showAll="0" includeNewItemsInFilter="1"/>
    <pivotField dataField="1" compact="0" outline="0" subtotalTop="0" showAll="0" includeNewItemsInFilter="1"/>
    <pivotField dataField="1" compact="0" outline="0" subtotalTop="0" showAll="0" includeNewItemsInFilter="1"/>
    <pivotField dataField="1" compact="0" outline="0" subtotalTop="0" showAll="0" includeNewItemsInFilter="1"/>
  </pivotFields>
  <rowFields count="1">
    <field x="7"/>
  </rowFields>
  <rowItems count="1">
    <i t="grand">
      <x/>
    </i>
  </rowItems>
  <colFields count="1">
    <field x="-2"/>
  </colFields>
  <colItems count="6">
    <i>
      <x/>
    </i>
    <i i="1">
      <x v="1"/>
    </i>
    <i i="2">
      <x v="2"/>
    </i>
    <i i="3">
      <x v="3"/>
    </i>
    <i i="4">
      <x v="4"/>
    </i>
    <i i="5">
      <x v="5"/>
    </i>
  </colItems>
  <dataFields count="6">
    <dataField name="Ave WW" fld="10" subtotal="average" baseField="0" baseItem="0" numFmtId="1"/>
    <dataField name="Ave ADG" fld="14" subtotal="average" baseField="0" baseItem="0" numFmtId="164"/>
    <dataField name="Ave WDA" fld="13" subtotal="average" baseField="0" baseItem="0" numFmtId="164"/>
    <dataField name="Ave Age Corr WW" fld="15" subtotal="average" baseField="0" baseItem="0" numFmtId="164"/>
    <dataField name="Ave Adj WW" fld="16" subtotal="average" baseField="0" baseItem="0" numFmtId="1"/>
    <dataField name="Ave Adj WW Ratio" fld="17" subtotal="average" baseField="0" baseItem="0" numFmtId="1"/>
  </dataFields>
  <formats count="13">
    <format dxfId="76">
      <pivotArea dataOnly="0" labelOnly="1" outline="0" fieldPosition="0">
        <references count="1">
          <reference field="4294967294" count="6">
            <x v="0"/>
            <x v="1"/>
            <x v="2"/>
            <x v="3"/>
            <x v="4"/>
            <x v="5"/>
          </reference>
        </references>
      </pivotArea>
    </format>
    <format dxfId="75">
      <pivotArea dataOnly="0" labelOnly="1" outline="0" fieldPosition="0">
        <references count="1">
          <reference field="4294967294" count="6">
            <x v="0"/>
            <x v="1"/>
            <x v="2"/>
            <x v="3"/>
            <x v="4"/>
            <x v="5"/>
          </reference>
        </references>
      </pivotArea>
    </format>
    <format dxfId="74">
      <pivotArea type="all" dataOnly="0" outline="0" fieldPosition="0"/>
    </format>
    <format dxfId="73">
      <pivotArea outline="0" fieldPosition="0"/>
    </format>
    <format dxfId="72">
      <pivotArea dataOnly="0" labelOnly="1" outline="0" fieldPosition="0">
        <references count="1">
          <reference field="7" count="0"/>
        </references>
      </pivotArea>
    </format>
    <format dxfId="71">
      <pivotArea dataOnly="0" labelOnly="1" grandRow="1" outline="0" fieldPosition="0"/>
    </format>
    <format dxfId="70">
      <pivotArea dataOnly="0" labelOnly="1" outline="0" fieldPosition="0">
        <references count="1">
          <reference field="4294967294" count="6">
            <x v="0"/>
            <x v="1"/>
            <x v="2"/>
            <x v="3"/>
            <x v="4"/>
            <x v="5"/>
          </reference>
        </references>
      </pivotArea>
    </format>
    <format dxfId="69">
      <pivotArea outline="0" fieldPosition="0">
        <references count="1">
          <reference field="4294967294" count="1">
            <x v="5"/>
          </reference>
        </references>
      </pivotArea>
    </format>
    <format dxfId="68">
      <pivotArea outline="0" fieldPosition="0">
        <references count="1">
          <reference field="4294967294" count="1">
            <x v="4"/>
          </reference>
        </references>
      </pivotArea>
    </format>
    <format dxfId="67">
      <pivotArea outline="0" fieldPosition="0">
        <references count="1">
          <reference field="4294967294" count="1">
            <x v="0"/>
          </reference>
        </references>
      </pivotArea>
    </format>
    <format dxfId="66">
      <pivotArea field="7" type="button" dataOnly="0" labelOnly="1" outline="0" axis="axisRow" fieldPosition="0"/>
    </format>
    <format dxfId="65">
      <pivotArea dataOnly="0" labelOnly="1" outline="0" fieldPosition="0">
        <references count="1">
          <reference field="7" count="7">
            <x v="0"/>
            <x v="1"/>
            <x v="2"/>
            <x v="3"/>
            <x v="4"/>
            <x v="5"/>
            <x v="6"/>
          </reference>
        </references>
      </pivotArea>
    </format>
    <format dxfId="64">
      <pivotArea dataOnly="0" labelOnly="1" outline="0" fieldPosition="0">
        <references count="1">
          <reference field="7" count="7">
            <x v="0"/>
            <x v="1"/>
            <x v="2"/>
            <x v="3"/>
            <x v="4"/>
            <x v="5"/>
            <x v="6"/>
          </reference>
        </references>
      </pivotArea>
    </format>
  </formats>
  <pivotTableStyleInfo showRowHeaders="1" showColHeaders="1" showRowStripes="0" showColStripes="0" showLastColumn="1"/>
  <extLst>
    <ext xmlns:xpdl="http://schemas.microsoft.com/office/spreadsheetml/2016/pivotdefaultlayout" uri="{747A6164-185A-40DC-8AA5-F01512510D54}">
      <xpdl:pivotTableDefinition16/>
    </ext>
  </extLst>
</pivotTableDefinition>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8" Type="http://schemas.openxmlformats.org/officeDocument/2006/relationships/ctrlProp" Target="../ctrlProps/ctrlProp5.xml"/><Relationship Id="rId13" Type="http://schemas.openxmlformats.org/officeDocument/2006/relationships/ctrlProp" Target="../ctrlProps/ctrlProp10.xml"/><Relationship Id="rId3" Type="http://schemas.openxmlformats.org/officeDocument/2006/relationships/vmlDrawing" Target="../drawings/vmlDrawing1.vml"/><Relationship Id="rId7" Type="http://schemas.openxmlformats.org/officeDocument/2006/relationships/ctrlProp" Target="../ctrlProps/ctrlProp4.xml"/><Relationship Id="rId12" Type="http://schemas.openxmlformats.org/officeDocument/2006/relationships/ctrlProp" Target="../ctrlProps/ctrlProp9.xml"/><Relationship Id="rId2" Type="http://schemas.openxmlformats.org/officeDocument/2006/relationships/drawing" Target="../drawings/drawing1.xml"/><Relationship Id="rId1" Type="http://schemas.openxmlformats.org/officeDocument/2006/relationships/printerSettings" Target="../printerSettings/printerSettings2.bin"/><Relationship Id="rId6" Type="http://schemas.openxmlformats.org/officeDocument/2006/relationships/ctrlProp" Target="../ctrlProps/ctrlProp3.xml"/><Relationship Id="rId11" Type="http://schemas.openxmlformats.org/officeDocument/2006/relationships/ctrlProp" Target="../ctrlProps/ctrlProp8.xml"/><Relationship Id="rId5" Type="http://schemas.openxmlformats.org/officeDocument/2006/relationships/ctrlProp" Target="../ctrlProps/ctrlProp2.xml"/><Relationship Id="rId10" Type="http://schemas.openxmlformats.org/officeDocument/2006/relationships/ctrlProp" Target="../ctrlProps/ctrlProp7.xml"/><Relationship Id="rId4" Type="http://schemas.openxmlformats.org/officeDocument/2006/relationships/ctrlProp" Target="../ctrlProps/ctrlProp1.xml"/><Relationship Id="rId9" Type="http://schemas.openxmlformats.org/officeDocument/2006/relationships/ctrlProp" Target="../ctrlProps/ctrlProp6.xml"/></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2.vml"/><Relationship Id="rId7" Type="http://schemas.openxmlformats.org/officeDocument/2006/relationships/ctrlProp" Target="../ctrlProps/ctrlProp14.xml"/><Relationship Id="rId2" Type="http://schemas.openxmlformats.org/officeDocument/2006/relationships/drawing" Target="../drawings/drawing2.xml"/><Relationship Id="rId1" Type="http://schemas.openxmlformats.org/officeDocument/2006/relationships/printerSettings" Target="../printerSettings/printerSettings3.bin"/><Relationship Id="rId6" Type="http://schemas.openxmlformats.org/officeDocument/2006/relationships/ctrlProp" Target="../ctrlProps/ctrlProp13.xml"/><Relationship Id="rId5" Type="http://schemas.openxmlformats.org/officeDocument/2006/relationships/ctrlProp" Target="../ctrlProps/ctrlProp12.xml"/><Relationship Id="rId4" Type="http://schemas.openxmlformats.org/officeDocument/2006/relationships/ctrlProp" Target="../ctrlProps/ctrlProp11.xml"/></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3.vml"/><Relationship Id="rId7" Type="http://schemas.openxmlformats.org/officeDocument/2006/relationships/ctrlProp" Target="../ctrlProps/ctrlProp18.xml"/><Relationship Id="rId2" Type="http://schemas.openxmlformats.org/officeDocument/2006/relationships/drawing" Target="../drawings/drawing3.xml"/><Relationship Id="rId1" Type="http://schemas.openxmlformats.org/officeDocument/2006/relationships/printerSettings" Target="../printerSettings/printerSettings4.bin"/><Relationship Id="rId6" Type="http://schemas.openxmlformats.org/officeDocument/2006/relationships/ctrlProp" Target="../ctrlProps/ctrlProp17.xml"/><Relationship Id="rId5" Type="http://schemas.openxmlformats.org/officeDocument/2006/relationships/ctrlProp" Target="../ctrlProps/ctrlProp16.xml"/><Relationship Id="rId4" Type="http://schemas.openxmlformats.org/officeDocument/2006/relationships/ctrlProp" Target="../ctrlProps/ctrlProp15.xml"/></Relationships>
</file>

<file path=xl/worksheets/_rels/sheet5.xml.rels><?xml version="1.0" encoding="UTF-8" standalone="yes"?>
<Relationships xmlns="http://schemas.openxmlformats.org/package/2006/relationships"><Relationship Id="rId8" Type="http://schemas.openxmlformats.org/officeDocument/2006/relationships/ctrlProp" Target="../ctrlProps/ctrlProp19.xml"/><Relationship Id="rId3" Type="http://schemas.openxmlformats.org/officeDocument/2006/relationships/pivotTable" Target="../pivotTables/pivotTable3.xml"/><Relationship Id="rId7" Type="http://schemas.openxmlformats.org/officeDocument/2006/relationships/vmlDrawing" Target="../drawings/vmlDrawing4.vml"/><Relationship Id="rId2" Type="http://schemas.openxmlformats.org/officeDocument/2006/relationships/pivotTable" Target="../pivotTables/pivotTable2.xml"/><Relationship Id="rId1" Type="http://schemas.openxmlformats.org/officeDocument/2006/relationships/pivotTable" Target="../pivotTables/pivotTable1.xml"/><Relationship Id="rId6" Type="http://schemas.openxmlformats.org/officeDocument/2006/relationships/drawing" Target="../drawings/drawing4.xml"/><Relationship Id="rId5" Type="http://schemas.openxmlformats.org/officeDocument/2006/relationships/printerSettings" Target="../printerSettings/printerSettings5.bin"/><Relationship Id="rId4" Type="http://schemas.openxmlformats.org/officeDocument/2006/relationships/pivotTable" Target="../pivotTables/pivotTable4.xml"/></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5"/>
  <dimension ref="A1:E7"/>
  <sheetViews>
    <sheetView workbookViewId="0">
      <selection activeCell="B5" sqref="B5:E5"/>
    </sheetView>
  </sheetViews>
  <sheetFormatPr defaultColWidth="8.875" defaultRowHeight="12.75" x14ac:dyDescent="0.2"/>
  <cols>
    <col min="1" max="1" width="11.5" style="1" bestFit="1" customWidth="1"/>
    <col min="2" max="16384" width="8.875" style="1"/>
  </cols>
  <sheetData>
    <row r="1" spans="1:5" ht="15.75" x14ac:dyDescent="0.25">
      <c r="A1" s="12" t="s">
        <v>69</v>
      </c>
    </row>
    <row r="2" spans="1:5" ht="15.75" x14ac:dyDescent="0.25">
      <c r="A2" s="12" t="s">
        <v>11</v>
      </c>
    </row>
    <row r="5" spans="1:5" x14ac:dyDescent="0.2">
      <c r="A5" s="25" t="s">
        <v>3</v>
      </c>
      <c r="B5" s="103"/>
      <c r="C5" s="103"/>
      <c r="D5" s="103"/>
      <c r="E5" s="103"/>
    </row>
    <row r="6" spans="1:5" x14ac:dyDescent="0.2">
      <c r="A6" s="25" t="s">
        <v>2</v>
      </c>
      <c r="B6" s="103"/>
      <c r="C6" s="103"/>
      <c r="D6" s="103"/>
      <c r="E6" s="103"/>
    </row>
    <row r="7" spans="1:5" x14ac:dyDescent="0.2">
      <c r="A7" s="25" t="s">
        <v>31</v>
      </c>
      <c r="B7" s="14"/>
    </row>
  </sheetData>
  <sheetProtection sheet="1" objects="1" scenarios="1"/>
  <mergeCells count="2">
    <mergeCell ref="B5:E5"/>
    <mergeCell ref="B6:E6"/>
  </mergeCells>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syncVertical="1" syncRef="B178" transitionEvaluation="1" codeName="Sheet3"/>
  <dimension ref="A1:S209"/>
  <sheetViews>
    <sheetView tabSelected="1" workbookViewId="0">
      <pane xSplit="1" ySplit="9" topLeftCell="B178" activePane="bottomRight" state="frozen"/>
      <selection pane="topRight" activeCell="B1" sqref="B1"/>
      <selection pane="bottomLeft" activeCell="A10" sqref="A10"/>
      <selection pane="bottomRight" activeCell="R209" sqref="R209"/>
    </sheetView>
  </sheetViews>
  <sheetFormatPr defaultColWidth="9.625" defaultRowHeight="12.75" x14ac:dyDescent="0.2"/>
  <cols>
    <col min="1" max="1" width="4.75" style="1" customWidth="1"/>
    <col min="2" max="3" width="6.75" style="1" customWidth="1"/>
    <col min="4" max="4" width="4.75" style="1" customWidth="1"/>
    <col min="5" max="5" width="6.75" style="1" customWidth="1"/>
    <col min="6" max="6" width="10.75" style="1" customWidth="1"/>
    <col min="7" max="7" width="5.75" style="1" customWidth="1"/>
    <col min="8" max="8" width="6.75" style="1" customWidth="1"/>
    <col min="9" max="9" width="5.625" style="1" customWidth="1"/>
    <col min="10" max="10" width="10.75" style="1" customWidth="1"/>
    <col min="11" max="11" width="6.75" style="1" customWidth="1"/>
    <col min="12" max="14" width="7.75" style="1" customWidth="1"/>
    <col min="15" max="15" width="6.75" style="1" customWidth="1"/>
    <col min="16" max="16" width="7.75" style="1" customWidth="1"/>
    <col min="17" max="17" width="6.75" style="1" customWidth="1"/>
    <col min="18" max="18" width="7.75" style="1" customWidth="1"/>
    <col min="19" max="16384" width="9.625" style="1"/>
  </cols>
  <sheetData>
    <row r="1" spans="1:19" ht="15.75" x14ac:dyDescent="0.25">
      <c r="A1" s="12" t="str">
        <f>Config!A1</f>
        <v>MSU Extension Service Goat Records</v>
      </c>
      <c r="B1" s="53"/>
      <c r="D1" s="12"/>
      <c r="E1" s="12"/>
      <c r="F1" s="8"/>
      <c r="G1" s="8"/>
      <c r="H1" s="8"/>
      <c r="I1" s="8"/>
      <c r="J1" s="8"/>
      <c r="K1" s="8"/>
      <c r="L1" s="8"/>
      <c r="M1" s="8"/>
      <c r="N1" s="8"/>
      <c r="O1" s="8"/>
      <c r="P1" s="8"/>
      <c r="Q1" s="8"/>
      <c r="R1" s="8"/>
    </row>
    <row r="2" spans="1:19" ht="15.75" x14ac:dyDescent="0.25">
      <c r="A2" s="12" t="s">
        <v>64</v>
      </c>
      <c r="B2" s="54"/>
      <c r="C2" s="12"/>
      <c r="D2" s="10"/>
      <c r="E2" s="10"/>
      <c r="F2" s="8"/>
      <c r="G2" s="8"/>
      <c r="H2" s="8"/>
      <c r="I2" s="8"/>
      <c r="J2" s="8"/>
      <c r="K2" s="8"/>
      <c r="L2" s="8"/>
      <c r="M2" s="108" t="s">
        <v>27</v>
      </c>
      <c r="N2" s="108"/>
      <c r="O2" s="108"/>
      <c r="P2" s="108"/>
      <c r="Q2" s="108"/>
      <c r="R2" s="108"/>
    </row>
    <row r="3" spans="1:19" x14ac:dyDescent="0.2">
      <c r="B3" s="54"/>
      <c r="C3" s="10"/>
      <c r="D3" s="10"/>
      <c r="E3" s="10"/>
      <c r="F3" s="8"/>
      <c r="G3" s="8"/>
      <c r="H3" s="8"/>
      <c r="I3" s="8"/>
      <c r="J3" s="8"/>
      <c r="M3" s="108" t="s">
        <v>22</v>
      </c>
      <c r="N3" s="108"/>
      <c r="O3" s="108" t="s">
        <v>23</v>
      </c>
      <c r="P3" s="108"/>
      <c r="Q3" s="108" t="s">
        <v>29</v>
      </c>
      <c r="R3" s="108"/>
    </row>
    <row r="4" spans="1:19" ht="25.5" x14ac:dyDescent="0.2">
      <c r="A4" s="104" t="s">
        <v>3</v>
      </c>
      <c r="B4" s="104"/>
      <c r="C4" s="105" t="str">
        <f>IF(Farm_Name="","",Farm_Name)</f>
        <v/>
      </c>
      <c r="D4" s="106"/>
      <c r="E4" s="106"/>
      <c r="F4" s="107"/>
      <c r="G4" s="61"/>
      <c r="H4" s="61"/>
      <c r="I4" s="61"/>
      <c r="J4" s="63"/>
      <c r="K4" s="8"/>
      <c r="L4" s="8"/>
      <c r="M4" s="33" t="s">
        <v>25</v>
      </c>
      <c r="N4" s="33" t="s">
        <v>39</v>
      </c>
      <c r="O4" s="68" t="s">
        <v>25</v>
      </c>
      <c r="P4" s="68" t="s">
        <v>39</v>
      </c>
      <c r="Q4" s="33" t="s">
        <v>25</v>
      </c>
      <c r="R4" s="33" t="s">
        <v>39</v>
      </c>
    </row>
    <row r="5" spans="1:19" x14ac:dyDescent="0.2">
      <c r="A5" s="104" t="s">
        <v>2</v>
      </c>
      <c r="B5" s="104"/>
      <c r="C5" s="105" t="str">
        <f>IF(Farm_Owner="","",Farm_Owner)</f>
        <v/>
      </c>
      <c r="D5" s="106"/>
      <c r="E5" s="106"/>
      <c r="F5" s="107"/>
      <c r="G5" s="61"/>
      <c r="H5" s="61"/>
      <c r="I5" s="61"/>
      <c r="J5" s="63"/>
      <c r="K5" s="8"/>
      <c r="L5" s="8"/>
      <c r="M5" s="52" t="str">
        <f>IF(Kid_Count=0,"",DCOUNT(Kid_Data_Table_2,12,Age_Group_60_Criteria))</f>
        <v/>
      </c>
      <c r="N5" s="52" t="str">
        <f>IF(Kid_Count=0,"",DAVERAGE(Kid_Data_Table_2,17,Age_Group_60_Criteria))</f>
        <v/>
      </c>
      <c r="O5" s="52" t="str">
        <f>IF(Kid_Count=0,"",DCOUNT(Kid_Data_Table_2,12,Age_Group_90_Criteria))</f>
        <v/>
      </c>
      <c r="P5" s="52" t="str">
        <f>IF(Kid_Count=0,"",DAVERAGE(Kid_Data_Table_2,17,Age_Group_90_Criteria))</f>
        <v/>
      </c>
      <c r="Q5" s="52" t="str">
        <f>IF(Kid_Count=0,"",DCOUNT(Kid_Data_Table_2,12,Age_Group_120_Criteria))</f>
        <v/>
      </c>
      <c r="R5" s="52" t="str">
        <f>IF(Kid_Count=0,"",DAVERAGE(Kid_Data_Table_2,17,Age_Group_120_Criteria))</f>
        <v/>
      </c>
    </row>
    <row r="6" spans="1:19" x14ac:dyDescent="0.2">
      <c r="A6" s="104" t="s">
        <v>65</v>
      </c>
      <c r="B6" s="104"/>
      <c r="C6" s="92" t="str">
        <f>IF(Kid_Year="","",Kid_Year)</f>
        <v/>
      </c>
      <c r="G6" s="29"/>
      <c r="H6" s="29"/>
      <c r="I6" s="64"/>
      <c r="J6" s="65"/>
      <c r="K6" s="13" t="s">
        <v>4</v>
      </c>
      <c r="L6" s="13" t="s">
        <v>4</v>
      </c>
      <c r="M6" s="69"/>
      <c r="N6" s="13" t="s">
        <v>4</v>
      </c>
      <c r="O6" s="13" t="s">
        <v>4</v>
      </c>
      <c r="P6" s="13" t="s">
        <v>4</v>
      </c>
      <c r="Q6" s="13" t="s">
        <v>4</v>
      </c>
      <c r="R6" s="13" t="s">
        <v>4</v>
      </c>
    </row>
    <row r="7" spans="1:19" x14ac:dyDescent="0.2">
      <c r="A7" s="60"/>
      <c r="B7" s="62"/>
      <c r="C7" s="62"/>
      <c r="D7" s="62"/>
      <c r="E7" s="62"/>
      <c r="F7" s="66"/>
      <c r="G7" s="6"/>
      <c r="H7" s="6"/>
      <c r="I7" s="65"/>
      <c r="J7" s="65"/>
      <c r="K7" s="16" t="str">
        <f>IF(Kid_Count=0,"",AVERAGE(K10:K209))</f>
        <v/>
      </c>
      <c r="L7" s="16" t="str">
        <f>IF(Kid_Count=0,"",AVERAGE(L10:L209))</f>
        <v/>
      </c>
      <c r="M7" s="32"/>
      <c r="N7" s="15" t="str">
        <f>IF(Kid_Count=0,"",AVERAGE(N10:N209))</f>
        <v/>
      </c>
      <c r="O7" s="15" t="str">
        <f>IF(Kid_Count=0,"",AVERAGE(O10:O209))</f>
        <v/>
      </c>
      <c r="P7" s="16" t="str">
        <f>IF(Kid_Count=0,"",AVERAGE(P10:P209))</f>
        <v/>
      </c>
      <c r="Q7" s="16" t="str">
        <f>IF(Kid_Count=0,"",AVERAGE(Q10:Q209))</f>
        <v/>
      </c>
      <c r="R7" s="16" t="str">
        <f>IF(Kid_Count=0,"",AVERAGE(R10:R209))</f>
        <v/>
      </c>
    </row>
    <row r="8" spans="1:19" ht="13.15" hidden="1" customHeight="1" x14ac:dyDescent="0.2">
      <c r="B8" s="2"/>
      <c r="C8" s="2"/>
      <c r="D8" s="2"/>
      <c r="E8" s="2"/>
      <c r="F8" s="4"/>
      <c r="G8" s="4"/>
      <c r="H8" s="4"/>
      <c r="I8" s="5"/>
      <c r="J8" s="3"/>
      <c r="K8" s="2"/>
      <c r="L8" s="2"/>
      <c r="M8" s="2"/>
      <c r="N8" s="2"/>
      <c r="O8" s="4"/>
      <c r="P8" s="4"/>
      <c r="Q8" s="3"/>
      <c r="R8" s="3"/>
    </row>
    <row r="9" spans="1:19" ht="38.25" x14ac:dyDescent="0.2">
      <c r="A9" s="19" t="s">
        <v>6</v>
      </c>
      <c r="B9" s="19" t="s">
        <v>66</v>
      </c>
      <c r="C9" s="19" t="s">
        <v>70</v>
      </c>
      <c r="D9" s="19" t="s">
        <v>71</v>
      </c>
      <c r="E9" s="19" t="s">
        <v>84</v>
      </c>
      <c r="F9" s="19" t="s">
        <v>67</v>
      </c>
      <c r="G9" s="19" t="s">
        <v>68</v>
      </c>
      <c r="H9" s="19" t="s">
        <v>32</v>
      </c>
      <c r="I9" s="19" t="s">
        <v>61</v>
      </c>
      <c r="J9" s="19" t="s">
        <v>9</v>
      </c>
      <c r="K9" s="19" t="s">
        <v>44</v>
      </c>
      <c r="L9" s="19" t="s">
        <v>12</v>
      </c>
      <c r="M9" s="19" t="s">
        <v>26</v>
      </c>
      <c r="N9" s="19" t="s">
        <v>13</v>
      </c>
      <c r="O9" s="31" t="s">
        <v>14</v>
      </c>
      <c r="P9" s="30" t="s">
        <v>40</v>
      </c>
      <c r="Q9" s="19" t="s">
        <v>41</v>
      </c>
      <c r="R9" s="19" t="s">
        <v>42</v>
      </c>
      <c r="S9" s="102"/>
    </row>
    <row r="10" spans="1:19" ht="12.75" customHeight="1" x14ac:dyDescent="0.2">
      <c r="A10" s="26">
        <v>1</v>
      </c>
      <c r="B10" s="21"/>
      <c r="C10" s="20"/>
      <c r="D10" s="47" t="str">
        <f t="shared" ref="D10:D41" si="0">IF(C10="","",VLOOKUP(F10-VLOOKUP(C10,Doe_Data_Table,3,FALSE),Age_Of_Dam_Table,2))</f>
        <v/>
      </c>
      <c r="E10" s="70"/>
      <c r="F10" s="18"/>
      <c r="G10" s="22"/>
      <c r="H10" s="22"/>
      <c r="I10" s="21"/>
      <c r="J10" s="18"/>
      <c r="K10" s="22"/>
      <c r="L10" s="23" t="str">
        <f t="shared" ref="L10:L41" si="1">IF(OR(F10="",J10=""),"",J10-F10)</f>
        <v/>
      </c>
      <c r="M10" s="23" t="str">
        <f t="shared" ref="M10:M41" si="2">IF(L10="","",VLOOKUP(L10,Age_Group_Table,2))</f>
        <v/>
      </c>
      <c r="N10" s="42" t="str">
        <f t="shared" ref="N10:N41" si="3">IF(K10="","",K10/L10)</f>
        <v/>
      </c>
      <c r="O10" s="42" t="str">
        <f t="shared" ref="O10:O41" si="4">IF(OR(I10="",K10="",L10=""),"",(K10-I10)/L10)</f>
        <v/>
      </c>
      <c r="P10" s="23" t="str">
        <f t="shared" ref="P10:P41" si="5">IF(K10="","",IF(I10="",N10*M10,O10*M10+I10))</f>
        <v/>
      </c>
      <c r="Q10" s="93" t="str">
        <f t="shared" ref="Q10:Q41" si="6">IF($P10="","",$P10*VLOOKUP($G10,Sex_of_Kid_Adj_Factors_Table,2)*VLOOKUP($D10,Age_of_Dam_Adj_Factors_Table,2)*VLOOKUP($H10,Birth__Rearing_Type_Adj_Factors_Table,2))</f>
        <v/>
      </c>
      <c r="R10" s="23" t="str">
        <f>IF(K10="","",IF(M10=60,Q10/Age_Group_60_Ave_Adj_WW*100,IF(M10=90,Q10/Age_Group_90_Ave_Adj_WW*100,Q10/Age_Group_120_Ave_Adj_WW*100)))</f>
        <v/>
      </c>
    </row>
    <row r="11" spans="1:19" ht="12.75" customHeight="1" x14ac:dyDescent="0.2">
      <c r="A11" s="26">
        <v>2</v>
      </c>
      <c r="B11" s="21"/>
      <c r="C11" s="20"/>
      <c r="D11" s="47" t="str">
        <f t="shared" si="0"/>
        <v/>
      </c>
      <c r="E11" s="70"/>
      <c r="F11" s="18"/>
      <c r="G11" s="22"/>
      <c r="H11" s="22"/>
      <c r="I11" s="21"/>
      <c r="J11" s="18"/>
      <c r="K11" s="22"/>
      <c r="L11" s="23" t="str">
        <f t="shared" si="1"/>
        <v/>
      </c>
      <c r="M11" s="23" t="str">
        <f t="shared" si="2"/>
        <v/>
      </c>
      <c r="N11" s="42" t="str">
        <f t="shared" si="3"/>
        <v/>
      </c>
      <c r="O11" s="42" t="str">
        <f t="shared" si="4"/>
        <v/>
      </c>
      <c r="P11" s="23" t="str">
        <f t="shared" si="5"/>
        <v/>
      </c>
      <c r="Q11" s="93" t="str">
        <f t="shared" si="6"/>
        <v/>
      </c>
      <c r="R11" s="23" t="str">
        <f>IF(K11="","",IF(M11=60,Q11/Age_Group_60_Ave_Adj_WW*100,IF(M11=90,Q11/Age_Group_90_Ave_Adj_WW*100,Q11/Age_Group_120_Ave_Adj_WW*100)))</f>
        <v/>
      </c>
    </row>
    <row r="12" spans="1:19" ht="12.75" customHeight="1" x14ac:dyDescent="0.2">
      <c r="A12" s="26">
        <v>3</v>
      </c>
      <c r="B12" s="21"/>
      <c r="C12" s="20"/>
      <c r="D12" s="47" t="str">
        <f t="shared" si="0"/>
        <v/>
      </c>
      <c r="E12" s="70"/>
      <c r="F12" s="18"/>
      <c r="G12" s="22"/>
      <c r="H12" s="22"/>
      <c r="I12" s="21"/>
      <c r="J12" s="18"/>
      <c r="K12" s="22"/>
      <c r="L12" s="23" t="str">
        <f t="shared" si="1"/>
        <v/>
      </c>
      <c r="M12" s="23" t="str">
        <f t="shared" si="2"/>
        <v/>
      </c>
      <c r="N12" s="42" t="str">
        <f t="shared" si="3"/>
        <v/>
      </c>
      <c r="O12" s="42" t="str">
        <f t="shared" si="4"/>
        <v/>
      </c>
      <c r="P12" s="23" t="str">
        <f t="shared" si="5"/>
        <v/>
      </c>
      <c r="Q12" s="93" t="str">
        <f t="shared" si="6"/>
        <v/>
      </c>
      <c r="R12" s="23" t="str">
        <f>IF(K12="","",IF(M12=60,Q12/Age_Group_60_Ave_Adj_WW*100,IF(M12=90,Q12/Age_Group_90_Ave_Adj_WW*100,Q12/Age_Group_120_Ave_Adj_WW*100)))</f>
        <v/>
      </c>
    </row>
    <row r="13" spans="1:19" ht="12.75" customHeight="1" x14ac:dyDescent="0.2">
      <c r="A13" s="26">
        <v>4</v>
      </c>
      <c r="B13" s="21"/>
      <c r="C13" s="20"/>
      <c r="D13" s="47" t="str">
        <f t="shared" si="0"/>
        <v/>
      </c>
      <c r="E13" s="70"/>
      <c r="F13" s="18"/>
      <c r="G13" s="22"/>
      <c r="H13" s="22"/>
      <c r="I13" s="21"/>
      <c r="J13" s="18"/>
      <c r="K13" s="22"/>
      <c r="L13" s="23" t="str">
        <f t="shared" si="1"/>
        <v/>
      </c>
      <c r="M13" s="23" t="str">
        <f t="shared" si="2"/>
        <v/>
      </c>
      <c r="N13" s="42" t="str">
        <f t="shared" si="3"/>
        <v/>
      </c>
      <c r="O13" s="42" t="str">
        <f t="shared" si="4"/>
        <v/>
      </c>
      <c r="P13" s="23" t="str">
        <f t="shared" si="5"/>
        <v/>
      </c>
      <c r="Q13" s="93" t="str">
        <f t="shared" si="6"/>
        <v/>
      </c>
      <c r="R13" s="23" t="str">
        <f>IF(K13="","",IF(M13=60,Q13/Age_Group_60_Ave_Adj_WW*100,IF(M13=90,Q13/Age_Group_90_Ave_Adj_WW*100,Q13/Age_Group_120_Ave_Adj_WW*100)))</f>
        <v/>
      </c>
    </row>
    <row r="14" spans="1:19" ht="12.75" customHeight="1" x14ac:dyDescent="0.2">
      <c r="A14" s="26">
        <v>5</v>
      </c>
      <c r="B14" s="21"/>
      <c r="C14" s="20"/>
      <c r="D14" s="47" t="str">
        <f t="shared" si="0"/>
        <v/>
      </c>
      <c r="E14" s="70"/>
      <c r="F14" s="18"/>
      <c r="G14" s="22"/>
      <c r="H14" s="22"/>
      <c r="I14" s="21"/>
      <c r="J14" s="18"/>
      <c r="K14" s="22"/>
      <c r="L14" s="23" t="str">
        <f t="shared" si="1"/>
        <v/>
      </c>
      <c r="M14" s="23" t="str">
        <f t="shared" si="2"/>
        <v/>
      </c>
      <c r="N14" s="42" t="str">
        <f t="shared" si="3"/>
        <v/>
      </c>
      <c r="O14" s="42" t="str">
        <f t="shared" si="4"/>
        <v/>
      </c>
      <c r="P14" s="23" t="str">
        <f t="shared" si="5"/>
        <v/>
      </c>
      <c r="Q14" s="93" t="str">
        <f t="shared" si="6"/>
        <v/>
      </c>
      <c r="R14" s="23" t="str">
        <f>IF(K14="","",IF(M14=60,Q14/Age_Group_60_Ave_Adj_WW*100,IF(M14=90,Q14/Age_Group_90_Ave_Adj_WW*100,Q14/Age_Group_120_Ave_Adj_WW*100)))</f>
        <v/>
      </c>
    </row>
    <row r="15" spans="1:19" ht="12.75" customHeight="1" x14ac:dyDescent="0.2">
      <c r="A15" s="26">
        <v>6</v>
      </c>
      <c r="B15" s="21"/>
      <c r="C15" s="20"/>
      <c r="D15" s="47" t="str">
        <f t="shared" si="0"/>
        <v/>
      </c>
      <c r="E15" s="70"/>
      <c r="F15" s="18"/>
      <c r="G15" s="22"/>
      <c r="H15" s="22"/>
      <c r="I15" s="21"/>
      <c r="J15" s="18"/>
      <c r="K15" s="22"/>
      <c r="L15" s="23" t="str">
        <f t="shared" si="1"/>
        <v/>
      </c>
      <c r="M15" s="23" t="str">
        <f t="shared" si="2"/>
        <v/>
      </c>
      <c r="N15" s="42" t="str">
        <f t="shared" si="3"/>
        <v/>
      </c>
      <c r="O15" s="42" t="str">
        <f t="shared" si="4"/>
        <v/>
      </c>
      <c r="P15" s="23" t="str">
        <f t="shared" si="5"/>
        <v/>
      </c>
      <c r="Q15" s="93" t="str">
        <f t="shared" si="6"/>
        <v/>
      </c>
      <c r="R15" s="23" t="str">
        <f>IF(K15="","",IF(M15=60,Q15/Age_Group_60_Ave_Adj_WW*100,IF(M15=90,Q15/Age_Group_90_Ave_Adj_WW*100,Q15/Age_Group_120_Ave_Adj_WW*100)))</f>
        <v/>
      </c>
    </row>
    <row r="16" spans="1:19" ht="12.75" customHeight="1" x14ac:dyDescent="0.2">
      <c r="A16" s="26">
        <v>7</v>
      </c>
      <c r="B16" s="21"/>
      <c r="C16" s="20"/>
      <c r="D16" s="47" t="str">
        <f t="shared" si="0"/>
        <v/>
      </c>
      <c r="E16" s="70"/>
      <c r="F16" s="18"/>
      <c r="G16" s="22"/>
      <c r="H16" s="22"/>
      <c r="I16" s="21"/>
      <c r="J16" s="18"/>
      <c r="K16" s="22"/>
      <c r="L16" s="23" t="str">
        <f t="shared" si="1"/>
        <v/>
      </c>
      <c r="M16" s="23" t="str">
        <f t="shared" si="2"/>
        <v/>
      </c>
      <c r="N16" s="42" t="str">
        <f t="shared" si="3"/>
        <v/>
      </c>
      <c r="O16" s="42" t="str">
        <f t="shared" si="4"/>
        <v/>
      </c>
      <c r="P16" s="23" t="str">
        <f t="shared" si="5"/>
        <v/>
      </c>
      <c r="Q16" s="93" t="str">
        <f t="shared" si="6"/>
        <v/>
      </c>
      <c r="R16" s="23" t="str">
        <f>IF(K16="","",IF(M16=60,Q16/Age_Group_60_Ave_Adj_WW*100,IF(M16=90,Q16/Age_Group_90_Ave_Adj_WW*100,Q16/Age_Group_120_Ave_Adj_WW*100)))</f>
        <v/>
      </c>
    </row>
    <row r="17" spans="1:18" ht="12.75" customHeight="1" x14ac:dyDescent="0.2">
      <c r="A17" s="26">
        <v>8</v>
      </c>
      <c r="B17" s="21"/>
      <c r="C17" s="20"/>
      <c r="D17" s="47" t="str">
        <f t="shared" si="0"/>
        <v/>
      </c>
      <c r="E17" s="70"/>
      <c r="F17" s="18"/>
      <c r="G17" s="22"/>
      <c r="H17" s="22"/>
      <c r="I17" s="21"/>
      <c r="J17" s="18"/>
      <c r="K17" s="22"/>
      <c r="L17" s="23" t="str">
        <f t="shared" si="1"/>
        <v/>
      </c>
      <c r="M17" s="23" t="str">
        <f t="shared" si="2"/>
        <v/>
      </c>
      <c r="N17" s="42" t="str">
        <f t="shared" si="3"/>
        <v/>
      </c>
      <c r="O17" s="42" t="str">
        <f t="shared" si="4"/>
        <v/>
      </c>
      <c r="P17" s="23" t="str">
        <f t="shared" si="5"/>
        <v/>
      </c>
      <c r="Q17" s="93" t="str">
        <f t="shared" si="6"/>
        <v/>
      </c>
      <c r="R17" s="23" t="str">
        <f>IF(K17="","",IF(M17=60,Q17/Age_Group_60_Ave_Adj_WW*100,IF(M17=90,Q17/Age_Group_90_Ave_Adj_WW*100,Q17/Age_Group_120_Ave_Adj_WW*100)))</f>
        <v/>
      </c>
    </row>
    <row r="18" spans="1:18" ht="12.75" customHeight="1" x14ac:dyDescent="0.2">
      <c r="A18" s="26">
        <v>9</v>
      </c>
      <c r="B18" s="21"/>
      <c r="C18" s="20"/>
      <c r="D18" s="47" t="str">
        <f t="shared" si="0"/>
        <v/>
      </c>
      <c r="E18" s="70"/>
      <c r="F18" s="18"/>
      <c r="G18" s="22"/>
      <c r="H18" s="22"/>
      <c r="I18" s="21"/>
      <c r="J18" s="18"/>
      <c r="K18" s="22"/>
      <c r="L18" s="23" t="str">
        <f t="shared" si="1"/>
        <v/>
      </c>
      <c r="M18" s="23" t="str">
        <f t="shared" si="2"/>
        <v/>
      </c>
      <c r="N18" s="42" t="str">
        <f t="shared" si="3"/>
        <v/>
      </c>
      <c r="O18" s="42" t="str">
        <f t="shared" si="4"/>
        <v/>
      </c>
      <c r="P18" s="23" t="str">
        <f t="shared" si="5"/>
        <v/>
      </c>
      <c r="Q18" s="93" t="str">
        <f t="shared" si="6"/>
        <v/>
      </c>
      <c r="R18" s="23" t="str">
        <f>IF(K18="","",IF(M18=60,Q18/Age_Group_60_Ave_Adj_WW*100,IF(M18=90,Q18/Age_Group_90_Ave_Adj_WW*100,Q18/Age_Group_120_Ave_Adj_WW*100)))</f>
        <v/>
      </c>
    </row>
    <row r="19" spans="1:18" ht="12.75" customHeight="1" x14ac:dyDescent="0.2">
      <c r="A19" s="26">
        <v>10</v>
      </c>
      <c r="B19" s="21"/>
      <c r="C19" s="20"/>
      <c r="D19" s="47" t="str">
        <f t="shared" si="0"/>
        <v/>
      </c>
      <c r="E19" s="70"/>
      <c r="F19" s="18"/>
      <c r="G19" s="22"/>
      <c r="H19" s="22"/>
      <c r="I19" s="21"/>
      <c r="J19" s="18"/>
      <c r="K19" s="22"/>
      <c r="L19" s="23" t="str">
        <f t="shared" si="1"/>
        <v/>
      </c>
      <c r="M19" s="23" t="str">
        <f t="shared" si="2"/>
        <v/>
      </c>
      <c r="N19" s="42" t="str">
        <f t="shared" si="3"/>
        <v/>
      </c>
      <c r="O19" s="42" t="str">
        <f t="shared" si="4"/>
        <v/>
      </c>
      <c r="P19" s="23" t="str">
        <f t="shared" si="5"/>
        <v/>
      </c>
      <c r="Q19" s="93" t="str">
        <f t="shared" si="6"/>
        <v/>
      </c>
      <c r="R19" s="23" t="str">
        <f>IF(K19="","",IF(M19=60,Q19/Age_Group_60_Ave_Adj_WW*100,IF(M19=90,Q19/Age_Group_90_Ave_Adj_WW*100,Q19/Age_Group_120_Ave_Adj_WW*100)))</f>
        <v/>
      </c>
    </row>
    <row r="20" spans="1:18" ht="12.75" customHeight="1" x14ac:dyDescent="0.2">
      <c r="A20" s="26">
        <v>11</v>
      </c>
      <c r="B20" s="21"/>
      <c r="C20" s="20"/>
      <c r="D20" s="47" t="str">
        <f t="shared" si="0"/>
        <v/>
      </c>
      <c r="E20" s="70"/>
      <c r="F20" s="18"/>
      <c r="G20" s="22"/>
      <c r="H20" s="22"/>
      <c r="I20" s="21"/>
      <c r="J20" s="18"/>
      <c r="K20" s="22"/>
      <c r="L20" s="23" t="str">
        <f t="shared" si="1"/>
        <v/>
      </c>
      <c r="M20" s="23" t="str">
        <f t="shared" si="2"/>
        <v/>
      </c>
      <c r="N20" s="42" t="str">
        <f t="shared" si="3"/>
        <v/>
      </c>
      <c r="O20" s="42" t="str">
        <f t="shared" si="4"/>
        <v/>
      </c>
      <c r="P20" s="23" t="str">
        <f t="shared" si="5"/>
        <v/>
      </c>
      <c r="Q20" s="93" t="str">
        <f t="shared" si="6"/>
        <v/>
      </c>
      <c r="R20" s="23" t="str">
        <f>IF(K20="","",IF(M20=60,Q20/Age_Group_60_Ave_Adj_WW*100,IF(M20=90,Q20/Age_Group_90_Ave_Adj_WW*100,Q20/Age_Group_120_Ave_Adj_WW*100)))</f>
        <v/>
      </c>
    </row>
    <row r="21" spans="1:18" ht="12.75" customHeight="1" x14ac:dyDescent="0.2">
      <c r="A21" s="26">
        <v>12</v>
      </c>
      <c r="B21" s="21"/>
      <c r="C21" s="20"/>
      <c r="D21" s="47" t="str">
        <f t="shared" si="0"/>
        <v/>
      </c>
      <c r="E21" s="70"/>
      <c r="F21" s="18"/>
      <c r="G21" s="22"/>
      <c r="H21" s="22"/>
      <c r="I21" s="21"/>
      <c r="J21" s="18"/>
      <c r="K21" s="22"/>
      <c r="L21" s="23" t="str">
        <f t="shared" si="1"/>
        <v/>
      </c>
      <c r="M21" s="23" t="str">
        <f t="shared" si="2"/>
        <v/>
      </c>
      <c r="N21" s="42" t="str">
        <f t="shared" si="3"/>
        <v/>
      </c>
      <c r="O21" s="42" t="str">
        <f t="shared" si="4"/>
        <v/>
      </c>
      <c r="P21" s="23" t="str">
        <f t="shared" si="5"/>
        <v/>
      </c>
      <c r="Q21" s="93" t="str">
        <f t="shared" si="6"/>
        <v/>
      </c>
      <c r="R21" s="23" t="str">
        <f>IF(K21="","",IF(M21=60,Q21/Age_Group_60_Ave_Adj_WW*100,IF(M21=90,Q21/Age_Group_90_Ave_Adj_WW*100,Q21/Age_Group_120_Ave_Adj_WW*100)))</f>
        <v/>
      </c>
    </row>
    <row r="22" spans="1:18" ht="12.75" customHeight="1" x14ac:dyDescent="0.2">
      <c r="A22" s="26">
        <v>13</v>
      </c>
      <c r="B22" s="21"/>
      <c r="C22" s="20"/>
      <c r="D22" s="47" t="str">
        <f t="shared" si="0"/>
        <v/>
      </c>
      <c r="E22" s="70"/>
      <c r="F22" s="18"/>
      <c r="G22" s="22"/>
      <c r="H22" s="22"/>
      <c r="I22" s="21"/>
      <c r="J22" s="18"/>
      <c r="K22" s="22"/>
      <c r="L22" s="23" t="str">
        <f t="shared" si="1"/>
        <v/>
      </c>
      <c r="M22" s="23" t="str">
        <f t="shared" si="2"/>
        <v/>
      </c>
      <c r="N22" s="42" t="str">
        <f t="shared" si="3"/>
        <v/>
      </c>
      <c r="O22" s="42" t="str">
        <f t="shared" si="4"/>
        <v/>
      </c>
      <c r="P22" s="23" t="str">
        <f t="shared" si="5"/>
        <v/>
      </c>
      <c r="Q22" s="93" t="str">
        <f t="shared" si="6"/>
        <v/>
      </c>
      <c r="R22" s="23" t="str">
        <f>IF(K22="","",IF(M22=60,Q22/Age_Group_60_Ave_Adj_WW*100,IF(M22=90,Q22/Age_Group_90_Ave_Adj_WW*100,Q22/Age_Group_120_Ave_Adj_WW*100)))</f>
        <v/>
      </c>
    </row>
    <row r="23" spans="1:18" ht="12.75" customHeight="1" x14ac:dyDescent="0.2">
      <c r="A23" s="26">
        <v>14</v>
      </c>
      <c r="B23" s="21"/>
      <c r="C23" s="20"/>
      <c r="D23" s="47" t="str">
        <f t="shared" si="0"/>
        <v/>
      </c>
      <c r="E23" s="70"/>
      <c r="F23" s="18"/>
      <c r="G23" s="22"/>
      <c r="H23" s="22"/>
      <c r="I23" s="21"/>
      <c r="J23" s="18"/>
      <c r="K23" s="22"/>
      <c r="L23" s="23" t="str">
        <f t="shared" si="1"/>
        <v/>
      </c>
      <c r="M23" s="23" t="str">
        <f t="shared" si="2"/>
        <v/>
      </c>
      <c r="N23" s="42" t="str">
        <f t="shared" si="3"/>
        <v/>
      </c>
      <c r="O23" s="42" t="str">
        <f t="shared" si="4"/>
        <v/>
      </c>
      <c r="P23" s="23" t="str">
        <f t="shared" si="5"/>
        <v/>
      </c>
      <c r="Q23" s="93" t="str">
        <f t="shared" si="6"/>
        <v/>
      </c>
      <c r="R23" s="23" t="str">
        <f>IF(K23="","",IF(M23=60,Q23/Age_Group_60_Ave_Adj_WW*100,IF(M23=90,Q23/Age_Group_90_Ave_Adj_WW*100,Q23/Age_Group_120_Ave_Adj_WW*100)))</f>
        <v/>
      </c>
    </row>
    <row r="24" spans="1:18" ht="12.75" customHeight="1" x14ac:dyDescent="0.2">
      <c r="A24" s="26">
        <v>15</v>
      </c>
      <c r="B24" s="21"/>
      <c r="C24" s="20"/>
      <c r="D24" s="47" t="str">
        <f t="shared" si="0"/>
        <v/>
      </c>
      <c r="E24" s="70"/>
      <c r="F24" s="18"/>
      <c r="G24" s="22"/>
      <c r="H24" s="22"/>
      <c r="I24" s="21"/>
      <c r="J24" s="18"/>
      <c r="K24" s="22"/>
      <c r="L24" s="23" t="str">
        <f t="shared" si="1"/>
        <v/>
      </c>
      <c r="M24" s="23" t="str">
        <f t="shared" si="2"/>
        <v/>
      </c>
      <c r="N24" s="42" t="str">
        <f t="shared" si="3"/>
        <v/>
      </c>
      <c r="O24" s="42" t="str">
        <f t="shared" si="4"/>
        <v/>
      </c>
      <c r="P24" s="23" t="str">
        <f t="shared" si="5"/>
        <v/>
      </c>
      <c r="Q24" s="93" t="str">
        <f t="shared" si="6"/>
        <v/>
      </c>
      <c r="R24" s="23" t="str">
        <f>IF(K24="","",IF(M24=60,Q24/Age_Group_60_Ave_Adj_WW*100,IF(M24=90,Q24/Age_Group_90_Ave_Adj_WW*100,Q24/Age_Group_120_Ave_Adj_WW*100)))</f>
        <v/>
      </c>
    </row>
    <row r="25" spans="1:18" ht="12.75" customHeight="1" x14ac:dyDescent="0.2">
      <c r="A25" s="26">
        <v>16</v>
      </c>
      <c r="B25" s="21"/>
      <c r="C25" s="20"/>
      <c r="D25" s="47" t="str">
        <f t="shared" si="0"/>
        <v/>
      </c>
      <c r="E25" s="70"/>
      <c r="F25" s="18"/>
      <c r="G25" s="22"/>
      <c r="H25" s="22"/>
      <c r="I25" s="21"/>
      <c r="J25" s="18"/>
      <c r="K25" s="22"/>
      <c r="L25" s="23" t="str">
        <f t="shared" si="1"/>
        <v/>
      </c>
      <c r="M25" s="23" t="str">
        <f t="shared" si="2"/>
        <v/>
      </c>
      <c r="N25" s="42" t="str">
        <f t="shared" si="3"/>
        <v/>
      </c>
      <c r="O25" s="42" t="str">
        <f t="shared" si="4"/>
        <v/>
      </c>
      <c r="P25" s="23" t="str">
        <f t="shared" si="5"/>
        <v/>
      </c>
      <c r="Q25" s="93" t="str">
        <f t="shared" si="6"/>
        <v/>
      </c>
      <c r="R25" s="23" t="str">
        <f>IF(K25="","",IF(M25=60,Q25/Age_Group_60_Ave_Adj_WW*100,IF(M25=90,Q25/Age_Group_90_Ave_Adj_WW*100,Q25/Age_Group_120_Ave_Adj_WW*100)))</f>
        <v/>
      </c>
    </row>
    <row r="26" spans="1:18" ht="12.75" customHeight="1" x14ac:dyDescent="0.2">
      <c r="A26" s="26">
        <v>17</v>
      </c>
      <c r="B26" s="21"/>
      <c r="C26" s="20"/>
      <c r="D26" s="47" t="str">
        <f t="shared" si="0"/>
        <v/>
      </c>
      <c r="E26" s="70"/>
      <c r="F26" s="18"/>
      <c r="G26" s="22"/>
      <c r="H26" s="22"/>
      <c r="I26" s="21"/>
      <c r="J26" s="18"/>
      <c r="K26" s="22"/>
      <c r="L26" s="23" t="str">
        <f t="shared" si="1"/>
        <v/>
      </c>
      <c r="M26" s="23" t="str">
        <f t="shared" si="2"/>
        <v/>
      </c>
      <c r="N26" s="42" t="str">
        <f t="shared" si="3"/>
        <v/>
      </c>
      <c r="O26" s="42" t="str">
        <f t="shared" si="4"/>
        <v/>
      </c>
      <c r="P26" s="23" t="str">
        <f t="shared" si="5"/>
        <v/>
      </c>
      <c r="Q26" s="93" t="str">
        <f t="shared" si="6"/>
        <v/>
      </c>
      <c r="R26" s="23" t="str">
        <f>IF(K26="","",IF(M26=60,Q26/Age_Group_60_Ave_Adj_WW*100,IF(M26=90,Q26/Age_Group_90_Ave_Adj_WW*100,Q26/Age_Group_120_Ave_Adj_WW*100)))</f>
        <v/>
      </c>
    </row>
    <row r="27" spans="1:18" ht="12.75" customHeight="1" x14ac:dyDescent="0.2">
      <c r="A27" s="26">
        <v>18</v>
      </c>
      <c r="B27" s="21"/>
      <c r="C27" s="20"/>
      <c r="D27" s="47" t="str">
        <f t="shared" si="0"/>
        <v/>
      </c>
      <c r="E27" s="70"/>
      <c r="F27" s="18"/>
      <c r="G27" s="22"/>
      <c r="H27" s="22"/>
      <c r="I27" s="21"/>
      <c r="J27" s="18"/>
      <c r="K27" s="22"/>
      <c r="L27" s="23" t="str">
        <f t="shared" si="1"/>
        <v/>
      </c>
      <c r="M27" s="23" t="str">
        <f t="shared" si="2"/>
        <v/>
      </c>
      <c r="N27" s="42" t="str">
        <f t="shared" si="3"/>
        <v/>
      </c>
      <c r="O27" s="42" t="str">
        <f t="shared" si="4"/>
        <v/>
      </c>
      <c r="P27" s="23" t="str">
        <f t="shared" si="5"/>
        <v/>
      </c>
      <c r="Q27" s="93" t="str">
        <f t="shared" si="6"/>
        <v/>
      </c>
      <c r="R27" s="23" t="str">
        <f>IF(K27="","",IF(M27=60,Q27/Age_Group_60_Ave_Adj_WW*100,IF(M27=90,Q27/Age_Group_90_Ave_Adj_WW*100,Q27/Age_Group_120_Ave_Adj_WW*100)))</f>
        <v/>
      </c>
    </row>
    <row r="28" spans="1:18" ht="12.75" customHeight="1" x14ac:dyDescent="0.2">
      <c r="A28" s="26">
        <v>19</v>
      </c>
      <c r="B28" s="21"/>
      <c r="C28" s="20"/>
      <c r="D28" s="47" t="str">
        <f t="shared" si="0"/>
        <v/>
      </c>
      <c r="E28" s="70"/>
      <c r="F28" s="18"/>
      <c r="G28" s="22"/>
      <c r="H28" s="22"/>
      <c r="I28" s="21"/>
      <c r="J28" s="18"/>
      <c r="K28" s="22"/>
      <c r="L28" s="23" t="str">
        <f t="shared" si="1"/>
        <v/>
      </c>
      <c r="M28" s="23" t="str">
        <f t="shared" si="2"/>
        <v/>
      </c>
      <c r="N28" s="42" t="str">
        <f t="shared" si="3"/>
        <v/>
      </c>
      <c r="O28" s="42" t="str">
        <f t="shared" si="4"/>
        <v/>
      </c>
      <c r="P28" s="23" t="str">
        <f t="shared" si="5"/>
        <v/>
      </c>
      <c r="Q28" s="93" t="str">
        <f t="shared" si="6"/>
        <v/>
      </c>
      <c r="R28" s="23" t="str">
        <f>IF(K28="","",IF(M28=60,Q28/Age_Group_60_Ave_Adj_WW*100,IF(M28=90,Q28/Age_Group_90_Ave_Adj_WW*100,Q28/Age_Group_120_Ave_Adj_WW*100)))</f>
        <v/>
      </c>
    </row>
    <row r="29" spans="1:18" ht="12.75" customHeight="1" x14ac:dyDescent="0.2">
      <c r="A29" s="26">
        <v>20</v>
      </c>
      <c r="B29" s="21"/>
      <c r="C29" s="20"/>
      <c r="D29" s="47" t="str">
        <f t="shared" si="0"/>
        <v/>
      </c>
      <c r="E29" s="70"/>
      <c r="F29" s="18"/>
      <c r="G29" s="22"/>
      <c r="H29" s="22"/>
      <c r="I29" s="21"/>
      <c r="J29" s="18"/>
      <c r="K29" s="22"/>
      <c r="L29" s="23" t="str">
        <f t="shared" si="1"/>
        <v/>
      </c>
      <c r="M29" s="23" t="str">
        <f t="shared" si="2"/>
        <v/>
      </c>
      <c r="N29" s="42" t="str">
        <f t="shared" si="3"/>
        <v/>
      </c>
      <c r="O29" s="42" t="str">
        <f t="shared" si="4"/>
        <v/>
      </c>
      <c r="P29" s="23" t="str">
        <f t="shared" si="5"/>
        <v/>
      </c>
      <c r="Q29" s="93" t="str">
        <f t="shared" si="6"/>
        <v/>
      </c>
      <c r="R29" s="23" t="str">
        <f>IF(K29="","",IF(M29=60,Q29/Age_Group_60_Ave_Adj_WW*100,IF(M29=90,Q29/Age_Group_90_Ave_Adj_WW*100,Q29/Age_Group_120_Ave_Adj_WW*100)))</f>
        <v/>
      </c>
    </row>
    <row r="30" spans="1:18" ht="12.75" customHeight="1" x14ac:dyDescent="0.2">
      <c r="A30" s="26">
        <v>21</v>
      </c>
      <c r="B30" s="21"/>
      <c r="C30" s="20"/>
      <c r="D30" s="47" t="str">
        <f t="shared" si="0"/>
        <v/>
      </c>
      <c r="E30" s="70"/>
      <c r="F30" s="18"/>
      <c r="G30" s="22"/>
      <c r="H30" s="22"/>
      <c r="I30" s="21"/>
      <c r="J30" s="18"/>
      <c r="K30" s="22"/>
      <c r="L30" s="23" t="str">
        <f t="shared" si="1"/>
        <v/>
      </c>
      <c r="M30" s="23" t="str">
        <f t="shared" si="2"/>
        <v/>
      </c>
      <c r="N30" s="42" t="str">
        <f t="shared" si="3"/>
        <v/>
      </c>
      <c r="O30" s="42" t="str">
        <f t="shared" si="4"/>
        <v/>
      </c>
      <c r="P30" s="23" t="str">
        <f t="shared" si="5"/>
        <v/>
      </c>
      <c r="Q30" s="93" t="str">
        <f t="shared" si="6"/>
        <v/>
      </c>
      <c r="R30" s="23" t="str">
        <f>IF(K30="","",IF(M30=60,Q30/Age_Group_60_Ave_Adj_WW*100,IF(M30=90,Q30/Age_Group_90_Ave_Adj_WW*100,Q30/Age_Group_120_Ave_Adj_WW*100)))</f>
        <v/>
      </c>
    </row>
    <row r="31" spans="1:18" ht="12.75" customHeight="1" x14ac:dyDescent="0.2">
      <c r="A31" s="26">
        <v>22</v>
      </c>
      <c r="B31" s="21"/>
      <c r="C31" s="20"/>
      <c r="D31" s="47" t="str">
        <f t="shared" si="0"/>
        <v/>
      </c>
      <c r="E31" s="70"/>
      <c r="F31" s="18"/>
      <c r="G31" s="22"/>
      <c r="H31" s="22"/>
      <c r="I31" s="21"/>
      <c r="J31" s="18"/>
      <c r="K31" s="22"/>
      <c r="L31" s="23" t="str">
        <f t="shared" si="1"/>
        <v/>
      </c>
      <c r="M31" s="23" t="str">
        <f t="shared" si="2"/>
        <v/>
      </c>
      <c r="N31" s="42" t="str">
        <f t="shared" si="3"/>
        <v/>
      </c>
      <c r="O31" s="42" t="str">
        <f t="shared" si="4"/>
        <v/>
      </c>
      <c r="P31" s="23" t="str">
        <f t="shared" si="5"/>
        <v/>
      </c>
      <c r="Q31" s="93" t="str">
        <f t="shared" si="6"/>
        <v/>
      </c>
      <c r="R31" s="23" t="str">
        <f>IF(K31="","",IF(M31=60,Q31/Age_Group_60_Ave_Adj_WW*100,IF(M31=90,Q31/Age_Group_90_Ave_Adj_WW*100,Q31/Age_Group_120_Ave_Adj_WW*100)))</f>
        <v/>
      </c>
    </row>
    <row r="32" spans="1:18" ht="12.75" customHeight="1" x14ac:dyDescent="0.2">
      <c r="A32" s="26">
        <v>23</v>
      </c>
      <c r="B32" s="21"/>
      <c r="C32" s="20"/>
      <c r="D32" s="47" t="str">
        <f t="shared" si="0"/>
        <v/>
      </c>
      <c r="E32" s="70"/>
      <c r="F32" s="18"/>
      <c r="G32" s="22"/>
      <c r="H32" s="22"/>
      <c r="I32" s="21"/>
      <c r="J32" s="18"/>
      <c r="K32" s="22"/>
      <c r="L32" s="23" t="str">
        <f t="shared" si="1"/>
        <v/>
      </c>
      <c r="M32" s="23" t="str">
        <f t="shared" si="2"/>
        <v/>
      </c>
      <c r="N32" s="42" t="str">
        <f t="shared" si="3"/>
        <v/>
      </c>
      <c r="O32" s="42" t="str">
        <f t="shared" si="4"/>
        <v/>
      </c>
      <c r="P32" s="23" t="str">
        <f t="shared" si="5"/>
        <v/>
      </c>
      <c r="Q32" s="93" t="str">
        <f t="shared" si="6"/>
        <v/>
      </c>
      <c r="R32" s="23" t="str">
        <f>IF(K32="","",IF(M32=60,Q32/Age_Group_60_Ave_Adj_WW*100,IF(M32=90,Q32/Age_Group_90_Ave_Adj_WW*100,Q32/Age_Group_120_Ave_Adj_WW*100)))</f>
        <v/>
      </c>
    </row>
    <row r="33" spans="1:18" ht="12.75" customHeight="1" x14ac:dyDescent="0.2">
      <c r="A33" s="26">
        <v>24</v>
      </c>
      <c r="B33" s="21"/>
      <c r="C33" s="20"/>
      <c r="D33" s="47" t="str">
        <f t="shared" si="0"/>
        <v/>
      </c>
      <c r="E33" s="70"/>
      <c r="F33" s="18"/>
      <c r="G33" s="22"/>
      <c r="H33" s="22"/>
      <c r="I33" s="21"/>
      <c r="J33" s="18"/>
      <c r="K33" s="22"/>
      <c r="L33" s="23" t="str">
        <f t="shared" si="1"/>
        <v/>
      </c>
      <c r="M33" s="23" t="str">
        <f t="shared" si="2"/>
        <v/>
      </c>
      <c r="N33" s="42" t="str">
        <f t="shared" si="3"/>
        <v/>
      </c>
      <c r="O33" s="42" t="str">
        <f t="shared" si="4"/>
        <v/>
      </c>
      <c r="P33" s="23" t="str">
        <f t="shared" si="5"/>
        <v/>
      </c>
      <c r="Q33" s="93" t="str">
        <f t="shared" si="6"/>
        <v/>
      </c>
      <c r="R33" s="23" t="str">
        <f>IF(K33="","",IF(M33=60,Q33/Age_Group_60_Ave_Adj_WW*100,IF(M33=90,Q33/Age_Group_90_Ave_Adj_WW*100,Q33/Age_Group_120_Ave_Adj_WW*100)))</f>
        <v/>
      </c>
    </row>
    <row r="34" spans="1:18" x14ac:dyDescent="0.2">
      <c r="A34" s="26">
        <v>25</v>
      </c>
      <c r="B34" s="21"/>
      <c r="C34" s="20"/>
      <c r="D34" s="47" t="str">
        <f t="shared" si="0"/>
        <v/>
      </c>
      <c r="E34" s="70"/>
      <c r="F34" s="18"/>
      <c r="G34" s="22"/>
      <c r="H34" s="22"/>
      <c r="I34" s="21"/>
      <c r="J34" s="18"/>
      <c r="K34" s="22"/>
      <c r="L34" s="23" t="str">
        <f t="shared" si="1"/>
        <v/>
      </c>
      <c r="M34" s="23" t="str">
        <f t="shared" si="2"/>
        <v/>
      </c>
      <c r="N34" s="42" t="str">
        <f t="shared" si="3"/>
        <v/>
      </c>
      <c r="O34" s="42" t="str">
        <f t="shared" si="4"/>
        <v/>
      </c>
      <c r="P34" s="23" t="str">
        <f t="shared" si="5"/>
        <v/>
      </c>
      <c r="Q34" s="93" t="str">
        <f t="shared" si="6"/>
        <v/>
      </c>
      <c r="R34" s="23" t="str">
        <f>IF(K34="","",IF(M34=60,Q34/Age_Group_60_Ave_Adj_WW*100,IF(M34=90,Q34/Age_Group_90_Ave_Adj_WW*100,Q34/Age_Group_120_Ave_Adj_WW*100)))</f>
        <v/>
      </c>
    </row>
    <row r="35" spans="1:18" x14ac:dyDescent="0.2">
      <c r="A35" s="26">
        <v>26</v>
      </c>
      <c r="B35" s="21"/>
      <c r="C35" s="20"/>
      <c r="D35" s="47" t="str">
        <f t="shared" si="0"/>
        <v/>
      </c>
      <c r="E35" s="70"/>
      <c r="F35" s="18"/>
      <c r="G35" s="22"/>
      <c r="H35" s="22"/>
      <c r="I35" s="21"/>
      <c r="J35" s="18"/>
      <c r="K35" s="22"/>
      <c r="L35" s="23" t="str">
        <f t="shared" si="1"/>
        <v/>
      </c>
      <c r="M35" s="23" t="str">
        <f t="shared" si="2"/>
        <v/>
      </c>
      <c r="N35" s="42" t="str">
        <f t="shared" si="3"/>
        <v/>
      </c>
      <c r="O35" s="42" t="str">
        <f t="shared" si="4"/>
        <v/>
      </c>
      <c r="P35" s="23" t="str">
        <f t="shared" si="5"/>
        <v/>
      </c>
      <c r="Q35" s="93" t="str">
        <f t="shared" si="6"/>
        <v/>
      </c>
      <c r="R35" s="23" t="str">
        <f>IF(K35="","",IF(M35=60,Q35/Age_Group_60_Ave_Adj_WW*100,IF(M35=90,Q35/Age_Group_90_Ave_Adj_WW*100,Q35/Age_Group_120_Ave_Adj_WW*100)))</f>
        <v/>
      </c>
    </row>
    <row r="36" spans="1:18" x14ac:dyDescent="0.2">
      <c r="A36" s="26">
        <v>27</v>
      </c>
      <c r="B36" s="21"/>
      <c r="C36" s="20"/>
      <c r="D36" s="47" t="str">
        <f t="shared" si="0"/>
        <v/>
      </c>
      <c r="E36" s="70"/>
      <c r="F36" s="18"/>
      <c r="G36" s="22"/>
      <c r="H36" s="22"/>
      <c r="I36" s="21"/>
      <c r="J36" s="18"/>
      <c r="K36" s="22"/>
      <c r="L36" s="23" t="str">
        <f t="shared" si="1"/>
        <v/>
      </c>
      <c r="M36" s="23" t="str">
        <f t="shared" si="2"/>
        <v/>
      </c>
      <c r="N36" s="42" t="str">
        <f t="shared" si="3"/>
        <v/>
      </c>
      <c r="O36" s="42" t="str">
        <f t="shared" si="4"/>
        <v/>
      </c>
      <c r="P36" s="23" t="str">
        <f t="shared" si="5"/>
        <v/>
      </c>
      <c r="Q36" s="93" t="str">
        <f t="shared" si="6"/>
        <v/>
      </c>
      <c r="R36" s="23" t="str">
        <f>IF(K36="","",IF(M36=60,Q36/Age_Group_60_Ave_Adj_WW*100,IF(M36=90,Q36/Age_Group_90_Ave_Adj_WW*100,Q36/Age_Group_120_Ave_Adj_WW*100)))</f>
        <v/>
      </c>
    </row>
    <row r="37" spans="1:18" x14ac:dyDescent="0.2">
      <c r="A37" s="26">
        <v>28</v>
      </c>
      <c r="B37" s="21"/>
      <c r="C37" s="20"/>
      <c r="D37" s="47" t="str">
        <f t="shared" si="0"/>
        <v/>
      </c>
      <c r="E37" s="70"/>
      <c r="F37" s="18"/>
      <c r="G37" s="22"/>
      <c r="H37" s="22"/>
      <c r="I37" s="21"/>
      <c r="J37" s="18"/>
      <c r="K37" s="22"/>
      <c r="L37" s="23" t="str">
        <f t="shared" si="1"/>
        <v/>
      </c>
      <c r="M37" s="23" t="str">
        <f t="shared" si="2"/>
        <v/>
      </c>
      <c r="N37" s="42" t="str">
        <f t="shared" si="3"/>
        <v/>
      </c>
      <c r="O37" s="42" t="str">
        <f t="shared" si="4"/>
        <v/>
      </c>
      <c r="P37" s="23" t="str">
        <f t="shared" si="5"/>
        <v/>
      </c>
      <c r="Q37" s="93" t="str">
        <f t="shared" si="6"/>
        <v/>
      </c>
      <c r="R37" s="23" t="str">
        <f>IF(K37="","",IF(M37=60,Q37/Age_Group_60_Ave_Adj_WW*100,IF(M37=90,Q37/Age_Group_90_Ave_Adj_WW*100,Q37/Age_Group_120_Ave_Adj_WW*100)))</f>
        <v/>
      </c>
    </row>
    <row r="38" spans="1:18" x14ac:dyDescent="0.2">
      <c r="A38" s="26">
        <v>29</v>
      </c>
      <c r="B38" s="21"/>
      <c r="C38" s="20"/>
      <c r="D38" s="47" t="str">
        <f t="shared" si="0"/>
        <v/>
      </c>
      <c r="E38" s="70"/>
      <c r="F38" s="18"/>
      <c r="G38" s="22"/>
      <c r="H38" s="22"/>
      <c r="I38" s="21"/>
      <c r="J38" s="18"/>
      <c r="K38" s="22"/>
      <c r="L38" s="23" t="str">
        <f t="shared" si="1"/>
        <v/>
      </c>
      <c r="M38" s="23" t="str">
        <f t="shared" si="2"/>
        <v/>
      </c>
      <c r="N38" s="42" t="str">
        <f t="shared" si="3"/>
        <v/>
      </c>
      <c r="O38" s="42" t="str">
        <f t="shared" si="4"/>
        <v/>
      </c>
      <c r="P38" s="23" t="str">
        <f t="shared" si="5"/>
        <v/>
      </c>
      <c r="Q38" s="93" t="str">
        <f t="shared" si="6"/>
        <v/>
      </c>
      <c r="R38" s="23" t="str">
        <f>IF(K38="","",IF(M38=60,Q38/Age_Group_60_Ave_Adj_WW*100,IF(M38=90,Q38/Age_Group_90_Ave_Adj_WW*100,Q38/Age_Group_120_Ave_Adj_WW*100)))</f>
        <v/>
      </c>
    </row>
    <row r="39" spans="1:18" x14ac:dyDescent="0.2">
      <c r="A39" s="26">
        <v>30</v>
      </c>
      <c r="B39" s="21"/>
      <c r="C39" s="20"/>
      <c r="D39" s="47" t="str">
        <f t="shared" si="0"/>
        <v/>
      </c>
      <c r="E39" s="70"/>
      <c r="F39" s="18"/>
      <c r="G39" s="22"/>
      <c r="H39" s="22"/>
      <c r="I39" s="21"/>
      <c r="J39" s="18"/>
      <c r="K39" s="22"/>
      <c r="L39" s="23" t="str">
        <f t="shared" si="1"/>
        <v/>
      </c>
      <c r="M39" s="23" t="str">
        <f t="shared" si="2"/>
        <v/>
      </c>
      <c r="N39" s="42" t="str">
        <f t="shared" si="3"/>
        <v/>
      </c>
      <c r="O39" s="42" t="str">
        <f t="shared" si="4"/>
        <v/>
      </c>
      <c r="P39" s="23" t="str">
        <f t="shared" si="5"/>
        <v/>
      </c>
      <c r="Q39" s="93" t="str">
        <f t="shared" si="6"/>
        <v/>
      </c>
      <c r="R39" s="23" t="str">
        <f>IF(K39="","",IF(M39=60,Q39/Age_Group_60_Ave_Adj_WW*100,IF(M39=90,Q39/Age_Group_90_Ave_Adj_WW*100,Q39/Age_Group_120_Ave_Adj_WW*100)))</f>
        <v/>
      </c>
    </row>
    <row r="40" spans="1:18" x14ac:dyDescent="0.2">
      <c r="A40" s="26">
        <v>31</v>
      </c>
      <c r="B40" s="21"/>
      <c r="C40" s="20"/>
      <c r="D40" s="47" t="str">
        <f t="shared" si="0"/>
        <v/>
      </c>
      <c r="E40" s="70"/>
      <c r="F40" s="18"/>
      <c r="G40" s="22"/>
      <c r="H40" s="22"/>
      <c r="I40" s="21"/>
      <c r="J40" s="18"/>
      <c r="K40" s="22"/>
      <c r="L40" s="23" t="str">
        <f t="shared" si="1"/>
        <v/>
      </c>
      <c r="M40" s="23" t="str">
        <f t="shared" si="2"/>
        <v/>
      </c>
      <c r="N40" s="42" t="str">
        <f t="shared" si="3"/>
        <v/>
      </c>
      <c r="O40" s="42" t="str">
        <f t="shared" si="4"/>
        <v/>
      </c>
      <c r="P40" s="23" t="str">
        <f t="shared" si="5"/>
        <v/>
      </c>
      <c r="Q40" s="93" t="str">
        <f t="shared" si="6"/>
        <v/>
      </c>
      <c r="R40" s="23" t="str">
        <f>IF(K40="","",IF(M40=60,Q40/Age_Group_60_Ave_Adj_WW*100,IF(M40=90,Q40/Age_Group_90_Ave_Adj_WW*100,Q40/Age_Group_120_Ave_Adj_WW*100)))</f>
        <v/>
      </c>
    </row>
    <row r="41" spans="1:18" x14ac:dyDescent="0.2">
      <c r="A41" s="26">
        <v>32</v>
      </c>
      <c r="B41" s="21"/>
      <c r="C41" s="20"/>
      <c r="D41" s="47" t="str">
        <f t="shared" si="0"/>
        <v/>
      </c>
      <c r="E41" s="70"/>
      <c r="F41" s="18"/>
      <c r="G41" s="22"/>
      <c r="H41" s="22"/>
      <c r="I41" s="21"/>
      <c r="J41" s="18"/>
      <c r="K41" s="22"/>
      <c r="L41" s="23" t="str">
        <f t="shared" si="1"/>
        <v/>
      </c>
      <c r="M41" s="23" t="str">
        <f t="shared" si="2"/>
        <v/>
      </c>
      <c r="N41" s="42" t="str">
        <f t="shared" si="3"/>
        <v/>
      </c>
      <c r="O41" s="42" t="str">
        <f t="shared" si="4"/>
        <v/>
      </c>
      <c r="P41" s="23" t="str">
        <f t="shared" si="5"/>
        <v/>
      </c>
      <c r="Q41" s="93" t="str">
        <f t="shared" si="6"/>
        <v/>
      </c>
      <c r="R41" s="23" t="str">
        <f>IF(K41="","",IF(M41=60,Q41/Age_Group_60_Ave_Adj_WW*100,IF(M41=90,Q41/Age_Group_90_Ave_Adj_WW*100,Q41/Age_Group_120_Ave_Adj_WW*100)))</f>
        <v/>
      </c>
    </row>
    <row r="42" spans="1:18" x14ac:dyDescent="0.2">
      <c r="A42" s="26">
        <v>33</v>
      </c>
      <c r="B42" s="21"/>
      <c r="C42" s="20"/>
      <c r="D42" s="47" t="str">
        <f t="shared" ref="D42:D73" si="7">IF(C42="","",VLOOKUP(F42-VLOOKUP(C42,Doe_Data_Table,3,FALSE),Age_Of_Dam_Table,2))</f>
        <v/>
      </c>
      <c r="E42" s="70"/>
      <c r="F42" s="18"/>
      <c r="G42" s="22"/>
      <c r="H42" s="22"/>
      <c r="I42" s="21"/>
      <c r="J42" s="18"/>
      <c r="K42" s="22"/>
      <c r="L42" s="23" t="str">
        <f t="shared" ref="L42:L73" si="8">IF(OR(F42="",J42=""),"",J42-F42)</f>
        <v/>
      </c>
      <c r="M42" s="23" t="str">
        <f t="shared" ref="M42:M73" si="9">IF(L42="","",VLOOKUP(L42,Age_Group_Table,2))</f>
        <v/>
      </c>
      <c r="N42" s="42" t="str">
        <f t="shared" ref="N42:N73" si="10">IF(K42="","",K42/L42)</f>
        <v/>
      </c>
      <c r="O42" s="42" t="str">
        <f t="shared" ref="O42:O73" si="11">IF(OR(I42="",K42="",L42=""),"",(K42-I42)/L42)</f>
        <v/>
      </c>
      <c r="P42" s="23" t="str">
        <f t="shared" ref="P42:P73" si="12">IF(K42="","",IF(I42="",N42*M42,O42*M42+I42))</f>
        <v/>
      </c>
      <c r="Q42" s="93" t="str">
        <f t="shared" ref="Q42:Q73" si="13">IF($P42="","",$P42*VLOOKUP($G42,Sex_of_Kid_Adj_Factors_Table,2)*VLOOKUP($D42,Age_of_Dam_Adj_Factors_Table,2)*VLOOKUP($H42,Birth__Rearing_Type_Adj_Factors_Table,2))</f>
        <v/>
      </c>
      <c r="R42" s="23" t="str">
        <f>IF(K42="","",IF(M42=60,Q42/Age_Group_60_Ave_Adj_WW*100,IF(M42=90,Q42/Age_Group_90_Ave_Adj_WW*100,Q42/Age_Group_120_Ave_Adj_WW*100)))</f>
        <v/>
      </c>
    </row>
    <row r="43" spans="1:18" x14ac:dyDescent="0.2">
      <c r="A43" s="26">
        <v>34</v>
      </c>
      <c r="B43" s="21"/>
      <c r="C43" s="20"/>
      <c r="D43" s="47" t="str">
        <f t="shared" si="7"/>
        <v/>
      </c>
      <c r="E43" s="70"/>
      <c r="F43" s="18"/>
      <c r="G43" s="22"/>
      <c r="H43" s="22"/>
      <c r="I43" s="21"/>
      <c r="J43" s="18"/>
      <c r="K43" s="22"/>
      <c r="L43" s="23" t="str">
        <f t="shared" si="8"/>
        <v/>
      </c>
      <c r="M43" s="23" t="str">
        <f t="shared" si="9"/>
        <v/>
      </c>
      <c r="N43" s="42" t="str">
        <f t="shared" si="10"/>
        <v/>
      </c>
      <c r="O43" s="42" t="str">
        <f t="shared" si="11"/>
        <v/>
      </c>
      <c r="P43" s="23" t="str">
        <f t="shared" si="12"/>
        <v/>
      </c>
      <c r="Q43" s="93" t="str">
        <f t="shared" si="13"/>
        <v/>
      </c>
      <c r="R43" s="23" t="str">
        <f>IF(K43="","",IF(M43=60,Q43/Age_Group_60_Ave_Adj_WW*100,IF(M43=90,Q43/Age_Group_90_Ave_Adj_WW*100,Q43/Age_Group_120_Ave_Adj_WW*100)))</f>
        <v/>
      </c>
    </row>
    <row r="44" spans="1:18" x14ac:dyDescent="0.2">
      <c r="A44" s="26">
        <v>35</v>
      </c>
      <c r="B44" s="21"/>
      <c r="C44" s="20"/>
      <c r="D44" s="47" t="str">
        <f t="shared" si="7"/>
        <v/>
      </c>
      <c r="E44" s="70"/>
      <c r="F44" s="18"/>
      <c r="G44" s="22"/>
      <c r="H44" s="22"/>
      <c r="I44" s="21"/>
      <c r="J44" s="18"/>
      <c r="K44" s="22"/>
      <c r="L44" s="23" t="str">
        <f t="shared" si="8"/>
        <v/>
      </c>
      <c r="M44" s="23" t="str">
        <f t="shared" si="9"/>
        <v/>
      </c>
      <c r="N44" s="42" t="str">
        <f t="shared" si="10"/>
        <v/>
      </c>
      <c r="O44" s="42" t="str">
        <f t="shared" si="11"/>
        <v/>
      </c>
      <c r="P44" s="23" t="str">
        <f t="shared" si="12"/>
        <v/>
      </c>
      <c r="Q44" s="93" t="str">
        <f t="shared" si="13"/>
        <v/>
      </c>
      <c r="R44" s="23" t="str">
        <f>IF(K44="","",IF(M44=60,Q44/Age_Group_60_Ave_Adj_WW*100,IF(M44=90,Q44/Age_Group_90_Ave_Adj_WW*100,Q44/Age_Group_120_Ave_Adj_WW*100)))</f>
        <v/>
      </c>
    </row>
    <row r="45" spans="1:18" x14ac:dyDescent="0.2">
      <c r="A45" s="26">
        <v>36</v>
      </c>
      <c r="B45" s="21"/>
      <c r="C45" s="20"/>
      <c r="D45" s="47" t="str">
        <f t="shared" si="7"/>
        <v/>
      </c>
      <c r="E45" s="70"/>
      <c r="F45" s="18"/>
      <c r="G45" s="22"/>
      <c r="H45" s="22"/>
      <c r="I45" s="21"/>
      <c r="J45" s="18"/>
      <c r="K45" s="22"/>
      <c r="L45" s="23" t="str">
        <f t="shared" si="8"/>
        <v/>
      </c>
      <c r="M45" s="23" t="str">
        <f t="shared" si="9"/>
        <v/>
      </c>
      <c r="N45" s="42" t="str">
        <f t="shared" si="10"/>
        <v/>
      </c>
      <c r="O45" s="42" t="str">
        <f t="shared" si="11"/>
        <v/>
      </c>
      <c r="P45" s="23" t="str">
        <f t="shared" si="12"/>
        <v/>
      </c>
      <c r="Q45" s="93" t="str">
        <f t="shared" si="13"/>
        <v/>
      </c>
      <c r="R45" s="23" t="str">
        <f>IF(K45="","",IF(M45=60,Q45/Age_Group_60_Ave_Adj_WW*100,IF(M45=90,Q45/Age_Group_90_Ave_Adj_WW*100,Q45/Age_Group_120_Ave_Adj_WW*100)))</f>
        <v/>
      </c>
    </row>
    <row r="46" spans="1:18" x14ac:dyDescent="0.2">
      <c r="A46" s="26">
        <v>37</v>
      </c>
      <c r="B46" s="21"/>
      <c r="C46" s="20"/>
      <c r="D46" s="47" t="str">
        <f t="shared" si="7"/>
        <v/>
      </c>
      <c r="E46" s="70"/>
      <c r="F46" s="18"/>
      <c r="G46" s="22"/>
      <c r="H46" s="22"/>
      <c r="I46" s="21"/>
      <c r="J46" s="18"/>
      <c r="K46" s="22"/>
      <c r="L46" s="23" t="str">
        <f t="shared" si="8"/>
        <v/>
      </c>
      <c r="M46" s="23" t="str">
        <f t="shared" si="9"/>
        <v/>
      </c>
      <c r="N46" s="42" t="str">
        <f t="shared" si="10"/>
        <v/>
      </c>
      <c r="O46" s="42" t="str">
        <f t="shared" si="11"/>
        <v/>
      </c>
      <c r="P46" s="23" t="str">
        <f t="shared" si="12"/>
        <v/>
      </c>
      <c r="Q46" s="93" t="str">
        <f t="shared" si="13"/>
        <v/>
      </c>
      <c r="R46" s="23" t="str">
        <f>IF(K46="","",IF(M46=60,Q46/Age_Group_60_Ave_Adj_WW*100,IF(M46=90,Q46/Age_Group_90_Ave_Adj_WW*100,Q46/Age_Group_120_Ave_Adj_WW*100)))</f>
        <v/>
      </c>
    </row>
    <row r="47" spans="1:18" x14ac:dyDescent="0.2">
      <c r="A47" s="26">
        <v>38</v>
      </c>
      <c r="B47" s="21"/>
      <c r="C47" s="20"/>
      <c r="D47" s="47" t="str">
        <f t="shared" si="7"/>
        <v/>
      </c>
      <c r="E47" s="70"/>
      <c r="F47" s="18"/>
      <c r="G47" s="22"/>
      <c r="H47" s="22"/>
      <c r="I47" s="21"/>
      <c r="J47" s="18"/>
      <c r="K47" s="22"/>
      <c r="L47" s="23" t="str">
        <f t="shared" si="8"/>
        <v/>
      </c>
      <c r="M47" s="23" t="str">
        <f t="shared" si="9"/>
        <v/>
      </c>
      <c r="N47" s="42" t="str">
        <f t="shared" si="10"/>
        <v/>
      </c>
      <c r="O47" s="42" t="str">
        <f t="shared" si="11"/>
        <v/>
      </c>
      <c r="P47" s="23" t="str">
        <f t="shared" si="12"/>
        <v/>
      </c>
      <c r="Q47" s="93" t="str">
        <f t="shared" si="13"/>
        <v/>
      </c>
      <c r="R47" s="23" t="str">
        <f>IF(K47="","",IF(M47=60,Q47/Age_Group_60_Ave_Adj_WW*100,IF(M47=90,Q47/Age_Group_90_Ave_Adj_WW*100,Q47/Age_Group_120_Ave_Adj_WW*100)))</f>
        <v/>
      </c>
    </row>
    <row r="48" spans="1:18" x14ac:dyDescent="0.2">
      <c r="A48" s="26">
        <v>39</v>
      </c>
      <c r="B48" s="21"/>
      <c r="C48" s="20"/>
      <c r="D48" s="47" t="str">
        <f t="shared" si="7"/>
        <v/>
      </c>
      <c r="E48" s="70"/>
      <c r="F48" s="18"/>
      <c r="G48" s="22"/>
      <c r="H48" s="22"/>
      <c r="I48" s="21"/>
      <c r="J48" s="18"/>
      <c r="K48" s="22"/>
      <c r="L48" s="23" t="str">
        <f t="shared" si="8"/>
        <v/>
      </c>
      <c r="M48" s="23" t="str">
        <f t="shared" si="9"/>
        <v/>
      </c>
      <c r="N48" s="42" t="str">
        <f t="shared" si="10"/>
        <v/>
      </c>
      <c r="O48" s="42" t="str">
        <f t="shared" si="11"/>
        <v/>
      </c>
      <c r="P48" s="23" t="str">
        <f t="shared" si="12"/>
        <v/>
      </c>
      <c r="Q48" s="93" t="str">
        <f t="shared" si="13"/>
        <v/>
      </c>
      <c r="R48" s="23" t="str">
        <f>IF(K48="","",IF(M48=60,Q48/Age_Group_60_Ave_Adj_WW*100,IF(M48=90,Q48/Age_Group_90_Ave_Adj_WW*100,Q48/Age_Group_120_Ave_Adj_WW*100)))</f>
        <v/>
      </c>
    </row>
    <row r="49" spans="1:18" x14ac:dyDescent="0.2">
      <c r="A49" s="26">
        <v>40</v>
      </c>
      <c r="B49" s="21"/>
      <c r="C49" s="20"/>
      <c r="D49" s="47" t="str">
        <f t="shared" si="7"/>
        <v/>
      </c>
      <c r="E49" s="70"/>
      <c r="F49" s="18"/>
      <c r="G49" s="22"/>
      <c r="H49" s="22"/>
      <c r="I49" s="21"/>
      <c r="J49" s="18"/>
      <c r="K49" s="22"/>
      <c r="L49" s="23" t="str">
        <f t="shared" si="8"/>
        <v/>
      </c>
      <c r="M49" s="23" t="str">
        <f t="shared" si="9"/>
        <v/>
      </c>
      <c r="N49" s="42" t="str">
        <f t="shared" si="10"/>
        <v/>
      </c>
      <c r="O49" s="42" t="str">
        <f t="shared" si="11"/>
        <v/>
      </c>
      <c r="P49" s="23" t="str">
        <f t="shared" si="12"/>
        <v/>
      </c>
      <c r="Q49" s="93" t="str">
        <f t="shared" si="13"/>
        <v/>
      </c>
      <c r="R49" s="23" t="str">
        <f>IF(K49="","",IF(M49=60,Q49/Age_Group_60_Ave_Adj_WW*100,IF(M49=90,Q49/Age_Group_90_Ave_Adj_WW*100,Q49/Age_Group_120_Ave_Adj_WW*100)))</f>
        <v/>
      </c>
    </row>
    <row r="50" spans="1:18" x14ac:dyDescent="0.2">
      <c r="A50" s="26">
        <v>41</v>
      </c>
      <c r="B50" s="21"/>
      <c r="C50" s="20"/>
      <c r="D50" s="47" t="str">
        <f t="shared" si="7"/>
        <v/>
      </c>
      <c r="E50" s="70"/>
      <c r="F50" s="18"/>
      <c r="G50" s="22"/>
      <c r="H50" s="22"/>
      <c r="I50" s="21"/>
      <c r="J50" s="18"/>
      <c r="K50" s="22"/>
      <c r="L50" s="23" t="str">
        <f t="shared" si="8"/>
        <v/>
      </c>
      <c r="M50" s="23" t="str">
        <f t="shared" si="9"/>
        <v/>
      </c>
      <c r="N50" s="42" t="str">
        <f t="shared" si="10"/>
        <v/>
      </c>
      <c r="O50" s="42" t="str">
        <f t="shared" si="11"/>
        <v/>
      </c>
      <c r="P50" s="23" t="str">
        <f t="shared" si="12"/>
        <v/>
      </c>
      <c r="Q50" s="93" t="str">
        <f t="shared" si="13"/>
        <v/>
      </c>
      <c r="R50" s="23" t="str">
        <f>IF(K50="","",IF(M50=60,Q50/Age_Group_60_Ave_Adj_WW*100,IF(M50=90,Q50/Age_Group_90_Ave_Adj_WW*100,Q50/Age_Group_120_Ave_Adj_WW*100)))</f>
        <v/>
      </c>
    </row>
    <row r="51" spans="1:18" x14ac:dyDescent="0.2">
      <c r="A51" s="26">
        <v>42</v>
      </c>
      <c r="B51" s="21"/>
      <c r="C51" s="20"/>
      <c r="D51" s="47" t="str">
        <f t="shared" si="7"/>
        <v/>
      </c>
      <c r="E51" s="70"/>
      <c r="F51" s="18"/>
      <c r="G51" s="22"/>
      <c r="H51" s="22"/>
      <c r="I51" s="21"/>
      <c r="J51" s="18"/>
      <c r="K51" s="22"/>
      <c r="L51" s="23" t="str">
        <f t="shared" si="8"/>
        <v/>
      </c>
      <c r="M51" s="23" t="str">
        <f t="shared" si="9"/>
        <v/>
      </c>
      <c r="N51" s="42" t="str">
        <f t="shared" si="10"/>
        <v/>
      </c>
      <c r="O51" s="42" t="str">
        <f t="shared" si="11"/>
        <v/>
      </c>
      <c r="P51" s="23" t="str">
        <f t="shared" si="12"/>
        <v/>
      </c>
      <c r="Q51" s="93" t="str">
        <f t="shared" si="13"/>
        <v/>
      </c>
      <c r="R51" s="23" t="str">
        <f>IF(K51="","",IF(M51=60,Q51/Age_Group_60_Ave_Adj_WW*100,IF(M51=90,Q51/Age_Group_90_Ave_Adj_WW*100,Q51/Age_Group_120_Ave_Adj_WW*100)))</f>
        <v/>
      </c>
    </row>
    <row r="52" spans="1:18" x14ac:dyDescent="0.2">
      <c r="A52" s="26">
        <v>43</v>
      </c>
      <c r="B52" s="21"/>
      <c r="C52" s="20"/>
      <c r="D52" s="47" t="str">
        <f t="shared" si="7"/>
        <v/>
      </c>
      <c r="E52" s="70"/>
      <c r="F52" s="18"/>
      <c r="G52" s="22"/>
      <c r="H52" s="22"/>
      <c r="I52" s="21"/>
      <c r="J52" s="18"/>
      <c r="K52" s="22"/>
      <c r="L52" s="23" t="str">
        <f t="shared" si="8"/>
        <v/>
      </c>
      <c r="M52" s="23" t="str">
        <f t="shared" si="9"/>
        <v/>
      </c>
      <c r="N52" s="42" t="str">
        <f t="shared" si="10"/>
        <v/>
      </c>
      <c r="O52" s="42" t="str">
        <f t="shared" si="11"/>
        <v/>
      </c>
      <c r="P52" s="23" t="str">
        <f t="shared" si="12"/>
        <v/>
      </c>
      <c r="Q52" s="93" t="str">
        <f t="shared" si="13"/>
        <v/>
      </c>
      <c r="R52" s="23" t="str">
        <f>IF(K52="","",IF(M52=60,Q52/Age_Group_60_Ave_Adj_WW*100,IF(M52=90,Q52/Age_Group_90_Ave_Adj_WW*100,Q52/Age_Group_120_Ave_Adj_WW*100)))</f>
        <v/>
      </c>
    </row>
    <row r="53" spans="1:18" x14ac:dyDescent="0.2">
      <c r="A53" s="26">
        <v>44</v>
      </c>
      <c r="B53" s="21"/>
      <c r="C53" s="20"/>
      <c r="D53" s="47" t="str">
        <f t="shared" si="7"/>
        <v/>
      </c>
      <c r="E53" s="70"/>
      <c r="F53" s="18"/>
      <c r="G53" s="22"/>
      <c r="H53" s="22"/>
      <c r="I53" s="21"/>
      <c r="J53" s="18"/>
      <c r="K53" s="22"/>
      <c r="L53" s="23" t="str">
        <f t="shared" si="8"/>
        <v/>
      </c>
      <c r="M53" s="23" t="str">
        <f t="shared" si="9"/>
        <v/>
      </c>
      <c r="N53" s="42" t="str">
        <f t="shared" si="10"/>
        <v/>
      </c>
      <c r="O53" s="42" t="str">
        <f t="shared" si="11"/>
        <v/>
      </c>
      <c r="P53" s="23" t="str">
        <f t="shared" si="12"/>
        <v/>
      </c>
      <c r="Q53" s="93" t="str">
        <f t="shared" si="13"/>
        <v/>
      </c>
      <c r="R53" s="23" t="str">
        <f>IF(K53="","",IF(M53=60,Q53/Age_Group_60_Ave_Adj_WW*100,IF(M53=90,Q53/Age_Group_90_Ave_Adj_WW*100,Q53/Age_Group_120_Ave_Adj_WW*100)))</f>
        <v/>
      </c>
    </row>
    <row r="54" spans="1:18" x14ac:dyDescent="0.2">
      <c r="A54" s="26">
        <v>45</v>
      </c>
      <c r="B54" s="21"/>
      <c r="C54" s="20"/>
      <c r="D54" s="47" t="str">
        <f t="shared" si="7"/>
        <v/>
      </c>
      <c r="E54" s="70"/>
      <c r="F54" s="18"/>
      <c r="G54" s="22"/>
      <c r="H54" s="22"/>
      <c r="I54" s="21"/>
      <c r="J54" s="18"/>
      <c r="K54" s="22"/>
      <c r="L54" s="23" t="str">
        <f t="shared" si="8"/>
        <v/>
      </c>
      <c r="M54" s="23" t="str">
        <f t="shared" si="9"/>
        <v/>
      </c>
      <c r="N54" s="42" t="str">
        <f t="shared" si="10"/>
        <v/>
      </c>
      <c r="O54" s="42" t="str">
        <f t="shared" si="11"/>
        <v/>
      </c>
      <c r="P54" s="23" t="str">
        <f t="shared" si="12"/>
        <v/>
      </c>
      <c r="Q54" s="93" t="str">
        <f t="shared" si="13"/>
        <v/>
      </c>
      <c r="R54" s="23" t="str">
        <f>IF(K54="","",IF(M54=60,Q54/Age_Group_60_Ave_Adj_WW*100,IF(M54=90,Q54/Age_Group_90_Ave_Adj_WW*100,Q54/Age_Group_120_Ave_Adj_WW*100)))</f>
        <v/>
      </c>
    </row>
    <row r="55" spans="1:18" x14ac:dyDescent="0.2">
      <c r="A55" s="26">
        <v>46</v>
      </c>
      <c r="B55" s="21"/>
      <c r="C55" s="20"/>
      <c r="D55" s="47" t="str">
        <f t="shared" si="7"/>
        <v/>
      </c>
      <c r="E55" s="70"/>
      <c r="F55" s="18"/>
      <c r="G55" s="22"/>
      <c r="H55" s="22"/>
      <c r="I55" s="21"/>
      <c r="J55" s="18"/>
      <c r="K55" s="22"/>
      <c r="L55" s="23" t="str">
        <f t="shared" si="8"/>
        <v/>
      </c>
      <c r="M55" s="23" t="str">
        <f t="shared" si="9"/>
        <v/>
      </c>
      <c r="N55" s="42" t="str">
        <f t="shared" si="10"/>
        <v/>
      </c>
      <c r="O55" s="42" t="str">
        <f t="shared" si="11"/>
        <v/>
      </c>
      <c r="P55" s="23" t="str">
        <f t="shared" si="12"/>
        <v/>
      </c>
      <c r="Q55" s="93" t="str">
        <f t="shared" si="13"/>
        <v/>
      </c>
      <c r="R55" s="23" t="str">
        <f>IF(K55="","",IF(M55=60,Q55/Age_Group_60_Ave_Adj_WW*100,IF(M55=90,Q55/Age_Group_90_Ave_Adj_WW*100,Q55/Age_Group_120_Ave_Adj_WW*100)))</f>
        <v/>
      </c>
    </row>
    <row r="56" spans="1:18" x14ac:dyDescent="0.2">
      <c r="A56" s="26">
        <v>47</v>
      </c>
      <c r="B56" s="21"/>
      <c r="C56" s="20"/>
      <c r="D56" s="47" t="str">
        <f t="shared" si="7"/>
        <v/>
      </c>
      <c r="E56" s="70"/>
      <c r="F56" s="18"/>
      <c r="G56" s="22"/>
      <c r="H56" s="22"/>
      <c r="I56" s="21"/>
      <c r="J56" s="18"/>
      <c r="K56" s="22"/>
      <c r="L56" s="23" t="str">
        <f t="shared" si="8"/>
        <v/>
      </c>
      <c r="M56" s="23" t="str">
        <f t="shared" si="9"/>
        <v/>
      </c>
      <c r="N56" s="42" t="str">
        <f t="shared" si="10"/>
        <v/>
      </c>
      <c r="O56" s="42" t="str">
        <f t="shared" si="11"/>
        <v/>
      </c>
      <c r="P56" s="23" t="str">
        <f t="shared" si="12"/>
        <v/>
      </c>
      <c r="Q56" s="93" t="str">
        <f t="shared" si="13"/>
        <v/>
      </c>
      <c r="R56" s="23" t="str">
        <f>IF(K56="","",IF(M56=60,Q56/Age_Group_60_Ave_Adj_WW*100,IF(M56=90,Q56/Age_Group_90_Ave_Adj_WW*100,Q56/Age_Group_120_Ave_Adj_WW*100)))</f>
        <v/>
      </c>
    </row>
    <row r="57" spans="1:18" x14ac:dyDescent="0.2">
      <c r="A57" s="26">
        <v>48</v>
      </c>
      <c r="B57" s="21"/>
      <c r="C57" s="20"/>
      <c r="D57" s="47" t="str">
        <f t="shared" si="7"/>
        <v/>
      </c>
      <c r="E57" s="70"/>
      <c r="F57" s="18"/>
      <c r="G57" s="22"/>
      <c r="H57" s="22"/>
      <c r="I57" s="21"/>
      <c r="J57" s="18"/>
      <c r="K57" s="22"/>
      <c r="L57" s="23" t="str">
        <f t="shared" si="8"/>
        <v/>
      </c>
      <c r="M57" s="23" t="str">
        <f t="shared" si="9"/>
        <v/>
      </c>
      <c r="N57" s="42" t="str">
        <f t="shared" si="10"/>
        <v/>
      </c>
      <c r="O57" s="42" t="str">
        <f t="shared" si="11"/>
        <v/>
      </c>
      <c r="P57" s="23" t="str">
        <f t="shared" si="12"/>
        <v/>
      </c>
      <c r="Q57" s="93" t="str">
        <f t="shared" si="13"/>
        <v/>
      </c>
      <c r="R57" s="23" t="str">
        <f>IF(K57="","",IF(M57=60,Q57/Age_Group_60_Ave_Adj_WW*100,IF(M57=90,Q57/Age_Group_90_Ave_Adj_WW*100,Q57/Age_Group_120_Ave_Adj_WW*100)))</f>
        <v/>
      </c>
    </row>
    <row r="58" spans="1:18" x14ac:dyDescent="0.2">
      <c r="A58" s="26">
        <v>49</v>
      </c>
      <c r="B58" s="21"/>
      <c r="C58" s="20"/>
      <c r="D58" s="47" t="str">
        <f t="shared" si="7"/>
        <v/>
      </c>
      <c r="E58" s="70"/>
      <c r="F58" s="18"/>
      <c r="G58" s="22"/>
      <c r="H58" s="22"/>
      <c r="I58" s="21"/>
      <c r="J58" s="18"/>
      <c r="K58" s="22"/>
      <c r="L58" s="23" t="str">
        <f t="shared" si="8"/>
        <v/>
      </c>
      <c r="M58" s="23" t="str">
        <f t="shared" si="9"/>
        <v/>
      </c>
      <c r="N58" s="42" t="str">
        <f t="shared" si="10"/>
        <v/>
      </c>
      <c r="O58" s="42" t="str">
        <f t="shared" si="11"/>
        <v/>
      </c>
      <c r="P58" s="23" t="str">
        <f t="shared" si="12"/>
        <v/>
      </c>
      <c r="Q58" s="93" t="str">
        <f t="shared" si="13"/>
        <v/>
      </c>
      <c r="R58" s="23" t="str">
        <f>IF(K58="","",IF(M58=60,Q58/Age_Group_60_Ave_Adj_WW*100,IF(M58=90,Q58/Age_Group_90_Ave_Adj_WW*100,Q58/Age_Group_120_Ave_Adj_WW*100)))</f>
        <v/>
      </c>
    </row>
    <row r="59" spans="1:18" x14ac:dyDescent="0.2">
      <c r="A59" s="26">
        <v>50</v>
      </c>
      <c r="B59" s="21"/>
      <c r="C59" s="20"/>
      <c r="D59" s="47" t="str">
        <f t="shared" si="7"/>
        <v/>
      </c>
      <c r="E59" s="70"/>
      <c r="F59" s="18"/>
      <c r="G59" s="22"/>
      <c r="H59" s="22"/>
      <c r="I59" s="21"/>
      <c r="J59" s="18"/>
      <c r="K59" s="22"/>
      <c r="L59" s="23" t="str">
        <f t="shared" si="8"/>
        <v/>
      </c>
      <c r="M59" s="23" t="str">
        <f t="shared" si="9"/>
        <v/>
      </c>
      <c r="N59" s="42" t="str">
        <f t="shared" si="10"/>
        <v/>
      </c>
      <c r="O59" s="42" t="str">
        <f t="shared" si="11"/>
        <v/>
      </c>
      <c r="P59" s="23" t="str">
        <f t="shared" si="12"/>
        <v/>
      </c>
      <c r="Q59" s="93" t="str">
        <f t="shared" si="13"/>
        <v/>
      </c>
      <c r="R59" s="23" t="str">
        <f>IF(K59="","",IF(M59=60,Q59/Age_Group_60_Ave_Adj_WW*100,IF(M59=90,Q59/Age_Group_90_Ave_Adj_WW*100,Q59/Age_Group_120_Ave_Adj_WW*100)))</f>
        <v/>
      </c>
    </row>
    <row r="60" spans="1:18" x14ac:dyDescent="0.2">
      <c r="A60" s="26">
        <v>51</v>
      </c>
      <c r="B60" s="24"/>
      <c r="C60" s="20"/>
      <c r="D60" s="47" t="str">
        <f t="shared" si="7"/>
        <v/>
      </c>
      <c r="E60" s="70"/>
      <c r="F60" s="18"/>
      <c r="G60" s="22"/>
      <c r="H60" s="22"/>
      <c r="I60" s="21"/>
      <c r="J60" s="18"/>
      <c r="K60" s="22"/>
      <c r="L60" s="23" t="str">
        <f t="shared" si="8"/>
        <v/>
      </c>
      <c r="M60" s="23" t="str">
        <f t="shared" si="9"/>
        <v/>
      </c>
      <c r="N60" s="42" t="str">
        <f t="shared" si="10"/>
        <v/>
      </c>
      <c r="O60" s="42" t="str">
        <f t="shared" si="11"/>
        <v/>
      </c>
      <c r="P60" s="23" t="str">
        <f t="shared" si="12"/>
        <v/>
      </c>
      <c r="Q60" s="93" t="str">
        <f t="shared" si="13"/>
        <v/>
      </c>
      <c r="R60" s="23" t="str">
        <f>IF(K60="","",IF(M60=60,Q60/Age_Group_60_Ave_Adj_WW*100,IF(M60=90,Q60/Age_Group_90_Ave_Adj_WW*100,Q60/Age_Group_120_Ave_Adj_WW*100)))</f>
        <v/>
      </c>
    </row>
    <row r="61" spans="1:18" x14ac:dyDescent="0.2">
      <c r="A61" s="26">
        <v>52</v>
      </c>
      <c r="B61" s="24"/>
      <c r="C61" s="20"/>
      <c r="D61" s="47" t="str">
        <f t="shared" si="7"/>
        <v/>
      </c>
      <c r="E61" s="70"/>
      <c r="F61" s="18"/>
      <c r="G61" s="22"/>
      <c r="H61" s="22"/>
      <c r="I61" s="21"/>
      <c r="J61" s="18"/>
      <c r="K61" s="22"/>
      <c r="L61" s="23" t="str">
        <f t="shared" si="8"/>
        <v/>
      </c>
      <c r="M61" s="23" t="str">
        <f t="shared" si="9"/>
        <v/>
      </c>
      <c r="N61" s="42" t="str">
        <f t="shared" si="10"/>
        <v/>
      </c>
      <c r="O61" s="42" t="str">
        <f t="shared" si="11"/>
        <v/>
      </c>
      <c r="P61" s="23" t="str">
        <f t="shared" si="12"/>
        <v/>
      </c>
      <c r="Q61" s="93" t="str">
        <f t="shared" si="13"/>
        <v/>
      </c>
      <c r="R61" s="23" t="str">
        <f>IF(K61="","",IF(M61=60,Q61/Age_Group_60_Ave_Adj_WW*100,IF(M61=90,Q61/Age_Group_90_Ave_Adj_WW*100,Q61/Age_Group_120_Ave_Adj_WW*100)))</f>
        <v/>
      </c>
    </row>
    <row r="62" spans="1:18" x14ac:dyDescent="0.2">
      <c r="A62" s="26">
        <v>53</v>
      </c>
      <c r="B62" s="24"/>
      <c r="C62" s="20"/>
      <c r="D62" s="47" t="str">
        <f t="shared" si="7"/>
        <v/>
      </c>
      <c r="E62" s="70"/>
      <c r="F62" s="18"/>
      <c r="G62" s="22"/>
      <c r="H62" s="22"/>
      <c r="I62" s="21"/>
      <c r="J62" s="18"/>
      <c r="K62" s="22"/>
      <c r="L62" s="23" t="str">
        <f t="shared" si="8"/>
        <v/>
      </c>
      <c r="M62" s="23" t="str">
        <f t="shared" si="9"/>
        <v/>
      </c>
      <c r="N62" s="42" t="str">
        <f t="shared" si="10"/>
        <v/>
      </c>
      <c r="O62" s="42" t="str">
        <f t="shared" si="11"/>
        <v/>
      </c>
      <c r="P62" s="23" t="str">
        <f t="shared" si="12"/>
        <v/>
      </c>
      <c r="Q62" s="93" t="str">
        <f t="shared" si="13"/>
        <v/>
      </c>
      <c r="R62" s="23" t="str">
        <f>IF(K62="","",IF(M62=60,Q62/Age_Group_60_Ave_Adj_WW*100,IF(M62=90,Q62/Age_Group_90_Ave_Adj_WW*100,Q62/Age_Group_120_Ave_Adj_WW*100)))</f>
        <v/>
      </c>
    </row>
    <row r="63" spans="1:18" x14ac:dyDescent="0.2">
      <c r="A63" s="26">
        <v>54</v>
      </c>
      <c r="B63" s="24"/>
      <c r="C63" s="20"/>
      <c r="D63" s="47" t="str">
        <f t="shared" si="7"/>
        <v/>
      </c>
      <c r="E63" s="70"/>
      <c r="F63" s="18"/>
      <c r="G63" s="22"/>
      <c r="H63" s="22"/>
      <c r="I63" s="21"/>
      <c r="J63" s="18"/>
      <c r="K63" s="22"/>
      <c r="L63" s="23" t="str">
        <f t="shared" si="8"/>
        <v/>
      </c>
      <c r="M63" s="23" t="str">
        <f t="shared" si="9"/>
        <v/>
      </c>
      <c r="N63" s="42" t="str">
        <f t="shared" si="10"/>
        <v/>
      </c>
      <c r="O63" s="42" t="str">
        <f t="shared" si="11"/>
        <v/>
      </c>
      <c r="P63" s="23" t="str">
        <f t="shared" si="12"/>
        <v/>
      </c>
      <c r="Q63" s="93" t="str">
        <f t="shared" si="13"/>
        <v/>
      </c>
      <c r="R63" s="23" t="str">
        <f>IF(K63="","",IF(M63=60,Q63/Age_Group_60_Ave_Adj_WW*100,IF(M63=90,Q63/Age_Group_90_Ave_Adj_WW*100,Q63/Age_Group_120_Ave_Adj_WW*100)))</f>
        <v/>
      </c>
    </row>
    <row r="64" spans="1:18" x14ac:dyDescent="0.2">
      <c r="A64" s="26">
        <v>55</v>
      </c>
      <c r="B64" s="24"/>
      <c r="C64" s="20"/>
      <c r="D64" s="47" t="str">
        <f t="shared" si="7"/>
        <v/>
      </c>
      <c r="E64" s="70"/>
      <c r="F64" s="18"/>
      <c r="G64" s="22"/>
      <c r="H64" s="22"/>
      <c r="I64" s="21"/>
      <c r="J64" s="18"/>
      <c r="K64" s="22"/>
      <c r="L64" s="23" t="str">
        <f t="shared" si="8"/>
        <v/>
      </c>
      <c r="M64" s="23" t="str">
        <f t="shared" si="9"/>
        <v/>
      </c>
      <c r="N64" s="42" t="str">
        <f t="shared" si="10"/>
        <v/>
      </c>
      <c r="O64" s="42" t="str">
        <f t="shared" si="11"/>
        <v/>
      </c>
      <c r="P64" s="23" t="str">
        <f t="shared" si="12"/>
        <v/>
      </c>
      <c r="Q64" s="93" t="str">
        <f t="shared" si="13"/>
        <v/>
      </c>
      <c r="R64" s="23" t="str">
        <f>IF(K64="","",IF(M64=60,Q64/Age_Group_60_Ave_Adj_WW*100,IF(M64=90,Q64/Age_Group_90_Ave_Adj_WW*100,Q64/Age_Group_120_Ave_Adj_WW*100)))</f>
        <v/>
      </c>
    </row>
    <row r="65" spans="1:18" x14ac:dyDescent="0.2">
      <c r="A65" s="26">
        <v>56</v>
      </c>
      <c r="B65" s="24"/>
      <c r="C65" s="20"/>
      <c r="D65" s="47" t="str">
        <f t="shared" si="7"/>
        <v/>
      </c>
      <c r="E65" s="70"/>
      <c r="F65" s="18"/>
      <c r="G65" s="22"/>
      <c r="H65" s="22"/>
      <c r="I65" s="21"/>
      <c r="J65" s="18"/>
      <c r="K65" s="22"/>
      <c r="L65" s="23" t="str">
        <f t="shared" si="8"/>
        <v/>
      </c>
      <c r="M65" s="23" t="str">
        <f t="shared" si="9"/>
        <v/>
      </c>
      <c r="N65" s="42" t="str">
        <f t="shared" si="10"/>
        <v/>
      </c>
      <c r="O65" s="42" t="str">
        <f t="shared" si="11"/>
        <v/>
      </c>
      <c r="P65" s="23" t="str">
        <f t="shared" si="12"/>
        <v/>
      </c>
      <c r="Q65" s="93" t="str">
        <f t="shared" si="13"/>
        <v/>
      </c>
      <c r="R65" s="23" t="str">
        <f>IF(K65="","",IF(M65=60,Q65/Age_Group_60_Ave_Adj_WW*100,IF(M65=90,Q65/Age_Group_90_Ave_Adj_WW*100,Q65/Age_Group_120_Ave_Adj_WW*100)))</f>
        <v/>
      </c>
    </row>
    <row r="66" spans="1:18" x14ac:dyDescent="0.2">
      <c r="A66" s="26">
        <v>57</v>
      </c>
      <c r="B66" s="24"/>
      <c r="C66" s="20"/>
      <c r="D66" s="47" t="str">
        <f t="shared" si="7"/>
        <v/>
      </c>
      <c r="E66" s="70"/>
      <c r="F66" s="18"/>
      <c r="G66" s="22"/>
      <c r="H66" s="22"/>
      <c r="I66" s="21"/>
      <c r="J66" s="18"/>
      <c r="K66" s="22"/>
      <c r="L66" s="23" t="str">
        <f t="shared" si="8"/>
        <v/>
      </c>
      <c r="M66" s="23" t="str">
        <f t="shared" si="9"/>
        <v/>
      </c>
      <c r="N66" s="42" t="str">
        <f t="shared" si="10"/>
        <v/>
      </c>
      <c r="O66" s="42" t="str">
        <f t="shared" si="11"/>
        <v/>
      </c>
      <c r="P66" s="23" t="str">
        <f t="shared" si="12"/>
        <v/>
      </c>
      <c r="Q66" s="93" t="str">
        <f t="shared" si="13"/>
        <v/>
      </c>
      <c r="R66" s="23" t="str">
        <f>IF(K66="","",IF(M66=60,Q66/Age_Group_60_Ave_Adj_WW*100,IF(M66=90,Q66/Age_Group_90_Ave_Adj_WW*100,Q66/Age_Group_120_Ave_Adj_WW*100)))</f>
        <v/>
      </c>
    </row>
    <row r="67" spans="1:18" x14ac:dyDescent="0.2">
      <c r="A67" s="26">
        <v>58</v>
      </c>
      <c r="B67" s="24"/>
      <c r="C67" s="20"/>
      <c r="D67" s="47" t="str">
        <f t="shared" si="7"/>
        <v/>
      </c>
      <c r="E67" s="70"/>
      <c r="F67" s="18"/>
      <c r="G67" s="22"/>
      <c r="H67" s="22"/>
      <c r="I67" s="21"/>
      <c r="J67" s="18"/>
      <c r="K67" s="22"/>
      <c r="L67" s="23" t="str">
        <f t="shared" si="8"/>
        <v/>
      </c>
      <c r="M67" s="23" t="str">
        <f t="shared" si="9"/>
        <v/>
      </c>
      <c r="N67" s="42" t="str">
        <f t="shared" si="10"/>
        <v/>
      </c>
      <c r="O67" s="42" t="str">
        <f t="shared" si="11"/>
        <v/>
      </c>
      <c r="P67" s="23" t="str">
        <f t="shared" si="12"/>
        <v/>
      </c>
      <c r="Q67" s="93" t="str">
        <f t="shared" si="13"/>
        <v/>
      </c>
      <c r="R67" s="23" t="str">
        <f>IF(K67="","",IF(M67=60,Q67/Age_Group_60_Ave_Adj_WW*100,IF(M67=90,Q67/Age_Group_90_Ave_Adj_WW*100,Q67/Age_Group_120_Ave_Adj_WW*100)))</f>
        <v/>
      </c>
    </row>
    <row r="68" spans="1:18" x14ac:dyDescent="0.2">
      <c r="A68" s="26">
        <v>59</v>
      </c>
      <c r="B68" s="24"/>
      <c r="C68" s="20"/>
      <c r="D68" s="47" t="str">
        <f t="shared" si="7"/>
        <v/>
      </c>
      <c r="E68" s="70"/>
      <c r="F68" s="18"/>
      <c r="G68" s="22"/>
      <c r="H68" s="22"/>
      <c r="I68" s="21"/>
      <c r="J68" s="18"/>
      <c r="K68" s="22"/>
      <c r="L68" s="23" t="str">
        <f t="shared" si="8"/>
        <v/>
      </c>
      <c r="M68" s="23" t="str">
        <f t="shared" si="9"/>
        <v/>
      </c>
      <c r="N68" s="42" t="str">
        <f t="shared" si="10"/>
        <v/>
      </c>
      <c r="O68" s="42" t="str">
        <f t="shared" si="11"/>
        <v/>
      </c>
      <c r="P68" s="23" t="str">
        <f t="shared" si="12"/>
        <v/>
      </c>
      <c r="Q68" s="93" t="str">
        <f t="shared" si="13"/>
        <v/>
      </c>
      <c r="R68" s="23" t="str">
        <f>IF(K68="","",IF(M68=60,Q68/Age_Group_60_Ave_Adj_WW*100,IF(M68=90,Q68/Age_Group_90_Ave_Adj_WW*100,Q68/Age_Group_120_Ave_Adj_WW*100)))</f>
        <v/>
      </c>
    </row>
    <row r="69" spans="1:18" x14ac:dyDescent="0.2">
      <c r="A69" s="26">
        <v>60</v>
      </c>
      <c r="B69" s="24"/>
      <c r="C69" s="20"/>
      <c r="D69" s="47" t="str">
        <f t="shared" si="7"/>
        <v/>
      </c>
      <c r="E69" s="70"/>
      <c r="F69" s="18"/>
      <c r="G69" s="22"/>
      <c r="H69" s="22"/>
      <c r="I69" s="21"/>
      <c r="J69" s="18"/>
      <c r="K69" s="22"/>
      <c r="L69" s="23" t="str">
        <f t="shared" si="8"/>
        <v/>
      </c>
      <c r="M69" s="23" t="str">
        <f t="shared" si="9"/>
        <v/>
      </c>
      <c r="N69" s="42" t="str">
        <f t="shared" si="10"/>
        <v/>
      </c>
      <c r="O69" s="42" t="str">
        <f t="shared" si="11"/>
        <v/>
      </c>
      <c r="P69" s="23" t="str">
        <f t="shared" si="12"/>
        <v/>
      </c>
      <c r="Q69" s="93" t="str">
        <f t="shared" si="13"/>
        <v/>
      </c>
      <c r="R69" s="23" t="str">
        <f>IF(K69="","",IF(M69=60,Q69/Age_Group_60_Ave_Adj_WW*100,IF(M69=90,Q69/Age_Group_90_Ave_Adj_WW*100,Q69/Age_Group_120_Ave_Adj_WW*100)))</f>
        <v/>
      </c>
    </row>
    <row r="70" spans="1:18" x14ac:dyDescent="0.2">
      <c r="A70" s="26">
        <v>61</v>
      </c>
      <c r="B70" s="24"/>
      <c r="C70" s="20"/>
      <c r="D70" s="47" t="str">
        <f t="shared" si="7"/>
        <v/>
      </c>
      <c r="E70" s="70"/>
      <c r="F70" s="18"/>
      <c r="G70" s="22"/>
      <c r="H70" s="22"/>
      <c r="I70" s="21"/>
      <c r="J70" s="18"/>
      <c r="K70" s="22"/>
      <c r="L70" s="23" t="str">
        <f t="shared" si="8"/>
        <v/>
      </c>
      <c r="M70" s="23" t="str">
        <f t="shared" si="9"/>
        <v/>
      </c>
      <c r="N70" s="42" t="str">
        <f t="shared" si="10"/>
        <v/>
      </c>
      <c r="O70" s="42" t="str">
        <f t="shared" si="11"/>
        <v/>
      </c>
      <c r="P70" s="23" t="str">
        <f t="shared" si="12"/>
        <v/>
      </c>
      <c r="Q70" s="93" t="str">
        <f t="shared" si="13"/>
        <v/>
      </c>
      <c r="R70" s="23" t="str">
        <f>IF(K70="","",IF(M70=60,Q70/Age_Group_60_Ave_Adj_WW*100,IF(M70=90,Q70/Age_Group_90_Ave_Adj_WW*100,Q70/Age_Group_120_Ave_Adj_WW*100)))</f>
        <v/>
      </c>
    </row>
    <row r="71" spans="1:18" x14ac:dyDescent="0.2">
      <c r="A71" s="26">
        <v>62</v>
      </c>
      <c r="B71" s="24"/>
      <c r="C71" s="20"/>
      <c r="D71" s="47" t="str">
        <f t="shared" si="7"/>
        <v/>
      </c>
      <c r="E71" s="70"/>
      <c r="F71" s="18"/>
      <c r="G71" s="22"/>
      <c r="H71" s="22"/>
      <c r="I71" s="21"/>
      <c r="J71" s="18"/>
      <c r="K71" s="22"/>
      <c r="L71" s="23" t="str">
        <f t="shared" si="8"/>
        <v/>
      </c>
      <c r="M71" s="23" t="str">
        <f t="shared" si="9"/>
        <v/>
      </c>
      <c r="N71" s="42" t="str">
        <f t="shared" si="10"/>
        <v/>
      </c>
      <c r="O71" s="42" t="str">
        <f t="shared" si="11"/>
        <v/>
      </c>
      <c r="P71" s="23" t="str">
        <f t="shared" si="12"/>
        <v/>
      </c>
      <c r="Q71" s="93" t="str">
        <f t="shared" si="13"/>
        <v/>
      </c>
      <c r="R71" s="23" t="str">
        <f>IF(K71="","",IF(M71=60,Q71/Age_Group_60_Ave_Adj_WW*100,IF(M71=90,Q71/Age_Group_90_Ave_Adj_WW*100,Q71/Age_Group_120_Ave_Adj_WW*100)))</f>
        <v/>
      </c>
    </row>
    <row r="72" spans="1:18" x14ac:dyDescent="0.2">
      <c r="A72" s="26">
        <v>63</v>
      </c>
      <c r="B72" s="24"/>
      <c r="C72" s="20"/>
      <c r="D72" s="47" t="str">
        <f t="shared" si="7"/>
        <v/>
      </c>
      <c r="E72" s="70"/>
      <c r="F72" s="18"/>
      <c r="G72" s="22"/>
      <c r="H72" s="22"/>
      <c r="I72" s="21"/>
      <c r="J72" s="18"/>
      <c r="K72" s="22"/>
      <c r="L72" s="23" t="str">
        <f t="shared" si="8"/>
        <v/>
      </c>
      <c r="M72" s="23" t="str">
        <f t="shared" si="9"/>
        <v/>
      </c>
      <c r="N72" s="42" t="str">
        <f t="shared" si="10"/>
        <v/>
      </c>
      <c r="O72" s="42" t="str">
        <f t="shared" si="11"/>
        <v/>
      </c>
      <c r="P72" s="23" t="str">
        <f t="shared" si="12"/>
        <v/>
      </c>
      <c r="Q72" s="93" t="str">
        <f t="shared" si="13"/>
        <v/>
      </c>
      <c r="R72" s="23" t="str">
        <f>IF(K72="","",IF(M72=60,Q72/Age_Group_60_Ave_Adj_WW*100,IF(M72=90,Q72/Age_Group_90_Ave_Adj_WW*100,Q72/Age_Group_120_Ave_Adj_WW*100)))</f>
        <v/>
      </c>
    </row>
    <row r="73" spans="1:18" x14ac:dyDescent="0.2">
      <c r="A73" s="26">
        <v>64</v>
      </c>
      <c r="B73" s="24"/>
      <c r="C73" s="20"/>
      <c r="D73" s="47" t="str">
        <f t="shared" si="7"/>
        <v/>
      </c>
      <c r="E73" s="70"/>
      <c r="F73" s="18"/>
      <c r="G73" s="22"/>
      <c r="H73" s="22"/>
      <c r="I73" s="21"/>
      <c r="J73" s="18"/>
      <c r="K73" s="22"/>
      <c r="L73" s="23" t="str">
        <f t="shared" si="8"/>
        <v/>
      </c>
      <c r="M73" s="23" t="str">
        <f t="shared" si="9"/>
        <v/>
      </c>
      <c r="N73" s="42" t="str">
        <f t="shared" si="10"/>
        <v/>
      </c>
      <c r="O73" s="42" t="str">
        <f t="shared" si="11"/>
        <v/>
      </c>
      <c r="P73" s="23" t="str">
        <f t="shared" si="12"/>
        <v/>
      </c>
      <c r="Q73" s="93" t="str">
        <f t="shared" si="13"/>
        <v/>
      </c>
      <c r="R73" s="23" t="str">
        <f>IF(K73="","",IF(M73=60,Q73/Age_Group_60_Ave_Adj_WW*100,IF(M73=90,Q73/Age_Group_90_Ave_Adj_WW*100,Q73/Age_Group_120_Ave_Adj_WW*100)))</f>
        <v/>
      </c>
    </row>
    <row r="74" spans="1:18" x14ac:dyDescent="0.2">
      <c r="A74" s="26">
        <v>65</v>
      </c>
      <c r="B74" s="24"/>
      <c r="C74" s="20"/>
      <c r="D74" s="47" t="str">
        <f t="shared" ref="D74:D105" si="14">IF(C74="","",VLOOKUP(F74-VLOOKUP(C74,Doe_Data_Table,3,FALSE),Age_Of_Dam_Table,2))</f>
        <v/>
      </c>
      <c r="E74" s="70"/>
      <c r="F74" s="18"/>
      <c r="G74" s="22"/>
      <c r="H74" s="22"/>
      <c r="I74" s="21"/>
      <c r="J74" s="18"/>
      <c r="K74" s="22"/>
      <c r="L74" s="23" t="str">
        <f t="shared" ref="L74:L105" si="15">IF(OR(F74="",J74=""),"",J74-F74)</f>
        <v/>
      </c>
      <c r="M74" s="23" t="str">
        <f t="shared" ref="M74:M105" si="16">IF(L74="","",VLOOKUP(L74,Age_Group_Table,2))</f>
        <v/>
      </c>
      <c r="N74" s="42" t="str">
        <f t="shared" ref="N74:N105" si="17">IF(K74="","",K74/L74)</f>
        <v/>
      </c>
      <c r="O74" s="42" t="str">
        <f t="shared" ref="O74:O105" si="18">IF(OR(I74="",K74="",L74=""),"",(K74-I74)/L74)</f>
        <v/>
      </c>
      <c r="P74" s="23" t="str">
        <f t="shared" ref="P74:P105" si="19">IF(K74="","",IF(I74="",N74*M74,O74*M74+I74))</f>
        <v/>
      </c>
      <c r="Q74" s="93" t="str">
        <f t="shared" ref="Q74:Q105" si="20">IF($P74="","",$P74*VLOOKUP($G74,Sex_of_Kid_Adj_Factors_Table,2)*VLOOKUP($D74,Age_of_Dam_Adj_Factors_Table,2)*VLOOKUP($H74,Birth__Rearing_Type_Adj_Factors_Table,2))</f>
        <v/>
      </c>
      <c r="R74" s="23" t="str">
        <f>IF(K74="","",IF(M74=60,Q74/Age_Group_60_Ave_Adj_WW*100,IF(M74=90,Q74/Age_Group_90_Ave_Adj_WW*100,Q74/Age_Group_120_Ave_Adj_WW*100)))</f>
        <v/>
      </c>
    </row>
    <row r="75" spans="1:18" x14ac:dyDescent="0.2">
      <c r="A75" s="26">
        <v>66</v>
      </c>
      <c r="B75" s="24"/>
      <c r="C75" s="20"/>
      <c r="D75" s="47" t="str">
        <f t="shared" si="14"/>
        <v/>
      </c>
      <c r="E75" s="70"/>
      <c r="F75" s="18"/>
      <c r="G75" s="22"/>
      <c r="H75" s="22"/>
      <c r="I75" s="21"/>
      <c r="J75" s="18"/>
      <c r="K75" s="22"/>
      <c r="L75" s="23" t="str">
        <f t="shared" si="15"/>
        <v/>
      </c>
      <c r="M75" s="23" t="str">
        <f t="shared" si="16"/>
        <v/>
      </c>
      <c r="N75" s="42" t="str">
        <f t="shared" si="17"/>
        <v/>
      </c>
      <c r="O75" s="42" t="str">
        <f t="shared" si="18"/>
        <v/>
      </c>
      <c r="P75" s="23" t="str">
        <f t="shared" si="19"/>
        <v/>
      </c>
      <c r="Q75" s="93" t="str">
        <f t="shared" si="20"/>
        <v/>
      </c>
      <c r="R75" s="23" t="str">
        <f>IF(K75="","",IF(M75=60,Q75/Age_Group_60_Ave_Adj_WW*100,IF(M75=90,Q75/Age_Group_90_Ave_Adj_WW*100,Q75/Age_Group_120_Ave_Adj_WW*100)))</f>
        <v/>
      </c>
    </row>
    <row r="76" spans="1:18" x14ac:dyDescent="0.2">
      <c r="A76" s="26">
        <v>67</v>
      </c>
      <c r="B76" s="24"/>
      <c r="C76" s="20"/>
      <c r="D76" s="47" t="str">
        <f t="shared" si="14"/>
        <v/>
      </c>
      <c r="E76" s="70"/>
      <c r="F76" s="18"/>
      <c r="G76" s="22"/>
      <c r="H76" s="22"/>
      <c r="I76" s="21"/>
      <c r="J76" s="18"/>
      <c r="K76" s="22"/>
      <c r="L76" s="23" t="str">
        <f t="shared" si="15"/>
        <v/>
      </c>
      <c r="M76" s="23" t="str">
        <f t="shared" si="16"/>
        <v/>
      </c>
      <c r="N76" s="42" t="str">
        <f t="shared" si="17"/>
        <v/>
      </c>
      <c r="O76" s="42" t="str">
        <f t="shared" si="18"/>
        <v/>
      </c>
      <c r="P76" s="23" t="str">
        <f t="shared" si="19"/>
        <v/>
      </c>
      <c r="Q76" s="93" t="str">
        <f t="shared" si="20"/>
        <v/>
      </c>
      <c r="R76" s="23" t="str">
        <f>IF(K76="","",IF(M76=60,Q76/Age_Group_60_Ave_Adj_WW*100,IF(M76=90,Q76/Age_Group_90_Ave_Adj_WW*100,Q76/Age_Group_120_Ave_Adj_WW*100)))</f>
        <v/>
      </c>
    </row>
    <row r="77" spans="1:18" x14ac:dyDescent="0.2">
      <c r="A77" s="26">
        <v>68</v>
      </c>
      <c r="B77" s="24"/>
      <c r="C77" s="20"/>
      <c r="D77" s="47" t="str">
        <f t="shared" si="14"/>
        <v/>
      </c>
      <c r="E77" s="70"/>
      <c r="F77" s="18"/>
      <c r="G77" s="22"/>
      <c r="H77" s="22"/>
      <c r="I77" s="21"/>
      <c r="J77" s="18"/>
      <c r="K77" s="22"/>
      <c r="L77" s="23" t="str">
        <f t="shared" si="15"/>
        <v/>
      </c>
      <c r="M77" s="23" t="str">
        <f t="shared" si="16"/>
        <v/>
      </c>
      <c r="N77" s="42" t="str">
        <f t="shared" si="17"/>
        <v/>
      </c>
      <c r="O77" s="42" t="str">
        <f t="shared" si="18"/>
        <v/>
      </c>
      <c r="P77" s="23" t="str">
        <f t="shared" si="19"/>
        <v/>
      </c>
      <c r="Q77" s="93" t="str">
        <f t="shared" si="20"/>
        <v/>
      </c>
      <c r="R77" s="23" t="str">
        <f>IF(K77="","",IF(M77=60,Q77/Age_Group_60_Ave_Adj_WW*100,IF(M77=90,Q77/Age_Group_90_Ave_Adj_WW*100,Q77/Age_Group_120_Ave_Adj_WW*100)))</f>
        <v/>
      </c>
    </row>
    <row r="78" spans="1:18" x14ac:dyDescent="0.2">
      <c r="A78" s="26">
        <v>69</v>
      </c>
      <c r="B78" s="24"/>
      <c r="C78" s="20"/>
      <c r="D78" s="47" t="str">
        <f t="shared" si="14"/>
        <v/>
      </c>
      <c r="E78" s="70"/>
      <c r="F78" s="18"/>
      <c r="G78" s="22"/>
      <c r="H78" s="22"/>
      <c r="I78" s="21"/>
      <c r="J78" s="18"/>
      <c r="K78" s="22"/>
      <c r="L78" s="23" t="str">
        <f t="shared" si="15"/>
        <v/>
      </c>
      <c r="M78" s="23" t="str">
        <f t="shared" si="16"/>
        <v/>
      </c>
      <c r="N78" s="42" t="str">
        <f t="shared" si="17"/>
        <v/>
      </c>
      <c r="O78" s="42" t="str">
        <f t="shared" si="18"/>
        <v/>
      </c>
      <c r="P78" s="23" t="str">
        <f t="shared" si="19"/>
        <v/>
      </c>
      <c r="Q78" s="93" t="str">
        <f t="shared" si="20"/>
        <v/>
      </c>
      <c r="R78" s="23" t="str">
        <f>IF(K78="","",IF(M78=60,Q78/Age_Group_60_Ave_Adj_WW*100,IF(M78=90,Q78/Age_Group_90_Ave_Adj_WW*100,Q78/Age_Group_120_Ave_Adj_WW*100)))</f>
        <v/>
      </c>
    </row>
    <row r="79" spans="1:18" x14ac:dyDescent="0.2">
      <c r="A79" s="26">
        <v>70</v>
      </c>
      <c r="B79" s="24"/>
      <c r="C79" s="20"/>
      <c r="D79" s="47" t="str">
        <f t="shared" si="14"/>
        <v/>
      </c>
      <c r="E79" s="70"/>
      <c r="F79" s="18"/>
      <c r="G79" s="22"/>
      <c r="H79" s="22"/>
      <c r="I79" s="21"/>
      <c r="J79" s="18"/>
      <c r="K79" s="22"/>
      <c r="L79" s="23" t="str">
        <f t="shared" si="15"/>
        <v/>
      </c>
      <c r="M79" s="23" t="str">
        <f t="shared" si="16"/>
        <v/>
      </c>
      <c r="N79" s="42" t="str">
        <f t="shared" si="17"/>
        <v/>
      </c>
      <c r="O79" s="42" t="str">
        <f t="shared" si="18"/>
        <v/>
      </c>
      <c r="P79" s="23" t="str">
        <f t="shared" si="19"/>
        <v/>
      </c>
      <c r="Q79" s="93" t="str">
        <f t="shared" si="20"/>
        <v/>
      </c>
      <c r="R79" s="23" t="str">
        <f>IF(K79="","",IF(M79=60,Q79/Age_Group_60_Ave_Adj_WW*100,IF(M79=90,Q79/Age_Group_90_Ave_Adj_WW*100,Q79/Age_Group_120_Ave_Adj_WW*100)))</f>
        <v/>
      </c>
    </row>
    <row r="80" spans="1:18" x14ac:dyDescent="0.2">
      <c r="A80" s="26">
        <v>71</v>
      </c>
      <c r="B80" s="24"/>
      <c r="C80" s="20"/>
      <c r="D80" s="47" t="str">
        <f t="shared" si="14"/>
        <v/>
      </c>
      <c r="E80" s="70"/>
      <c r="F80" s="18"/>
      <c r="G80" s="22"/>
      <c r="H80" s="22"/>
      <c r="I80" s="21"/>
      <c r="J80" s="18"/>
      <c r="K80" s="22"/>
      <c r="L80" s="23" t="str">
        <f t="shared" si="15"/>
        <v/>
      </c>
      <c r="M80" s="23" t="str">
        <f t="shared" si="16"/>
        <v/>
      </c>
      <c r="N80" s="42" t="str">
        <f t="shared" si="17"/>
        <v/>
      </c>
      <c r="O80" s="42" t="str">
        <f t="shared" si="18"/>
        <v/>
      </c>
      <c r="P80" s="23" t="str">
        <f t="shared" si="19"/>
        <v/>
      </c>
      <c r="Q80" s="93" t="str">
        <f t="shared" si="20"/>
        <v/>
      </c>
      <c r="R80" s="23" t="str">
        <f>IF(K80="","",IF(M80=60,Q80/Age_Group_60_Ave_Adj_WW*100,IF(M80=90,Q80/Age_Group_90_Ave_Adj_WW*100,Q80/Age_Group_120_Ave_Adj_WW*100)))</f>
        <v/>
      </c>
    </row>
    <row r="81" spans="1:18" x14ac:dyDescent="0.2">
      <c r="A81" s="26">
        <v>72</v>
      </c>
      <c r="B81" s="24"/>
      <c r="C81" s="20"/>
      <c r="D81" s="47" t="str">
        <f t="shared" si="14"/>
        <v/>
      </c>
      <c r="E81" s="70"/>
      <c r="F81" s="18"/>
      <c r="G81" s="22"/>
      <c r="H81" s="22"/>
      <c r="I81" s="21"/>
      <c r="J81" s="18"/>
      <c r="K81" s="22"/>
      <c r="L81" s="23" t="str">
        <f t="shared" si="15"/>
        <v/>
      </c>
      <c r="M81" s="23" t="str">
        <f t="shared" si="16"/>
        <v/>
      </c>
      <c r="N81" s="42" t="str">
        <f t="shared" si="17"/>
        <v/>
      </c>
      <c r="O81" s="42" t="str">
        <f t="shared" si="18"/>
        <v/>
      </c>
      <c r="P81" s="23" t="str">
        <f t="shared" si="19"/>
        <v/>
      </c>
      <c r="Q81" s="93" t="str">
        <f t="shared" si="20"/>
        <v/>
      </c>
      <c r="R81" s="23" t="str">
        <f>IF(K81="","",IF(M81=60,Q81/Age_Group_60_Ave_Adj_WW*100,IF(M81=90,Q81/Age_Group_90_Ave_Adj_WW*100,Q81/Age_Group_120_Ave_Adj_WW*100)))</f>
        <v/>
      </c>
    </row>
    <row r="82" spans="1:18" x14ac:dyDescent="0.2">
      <c r="A82" s="26">
        <v>73</v>
      </c>
      <c r="B82" s="24"/>
      <c r="C82" s="20"/>
      <c r="D82" s="47" t="str">
        <f t="shared" si="14"/>
        <v/>
      </c>
      <c r="E82" s="70"/>
      <c r="F82" s="18"/>
      <c r="G82" s="22"/>
      <c r="H82" s="22"/>
      <c r="I82" s="21"/>
      <c r="J82" s="18"/>
      <c r="K82" s="22"/>
      <c r="L82" s="23" t="str">
        <f t="shared" si="15"/>
        <v/>
      </c>
      <c r="M82" s="23" t="str">
        <f t="shared" si="16"/>
        <v/>
      </c>
      <c r="N82" s="42" t="str">
        <f t="shared" si="17"/>
        <v/>
      </c>
      <c r="O82" s="42" t="str">
        <f t="shared" si="18"/>
        <v/>
      </c>
      <c r="P82" s="23" t="str">
        <f t="shared" si="19"/>
        <v/>
      </c>
      <c r="Q82" s="93" t="str">
        <f t="shared" si="20"/>
        <v/>
      </c>
      <c r="R82" s="23" t="str">
        <f>IF(K82="","",IF(M82=60,Q82/Age_Group_60_Ave_Adj_WW*100,IF(M82=90,Q82/Age_Group_90_Ave_Adj_WW*100,Q82/Age_Group_120_Ave_Adj_WW*100)))</f>
        <v/>
      </c>
    </row>
    <row r="83" spans="1:18" x14ac:dyDescent="0.2">
      <c r="A83" s="26">
        <v>74</v>
      </c>
      <c r="B83" s="24"/>
      <c r="C83" s="20"/>
      <c r="D83" s="47" t="str">
        <f t="shared" si="14"/>
        <v/>
      </c>
      <c r="E83" s="70"/>
      <c r="F83" s="18"/>
      <c r="G83" s="22"/>
      <c r="H83" s="22"/>
      <c r="I83" s="21"/>
      <c r="J83" s="18"/>
      <c r="K83" s="22"/>
      <c r="L83" s="23" t="str">
        <f t="shared" si="15"/>
        <v/>
      </c>
      <c r="M83" s="23" t="str">
        <f t="shared" si="16"/>
        <v/>
      </c>
      <c r="N83" s="42" t="str">
        <f t="shared" si="17"/>
        <v/>
      </c>
      <c r="O83" s="42" t="str">
        <f t="shared" si="18"/>
        <v/>
      </c>
      <c r="P83" s="23" t="str">
        <f t="shared" si="19"/>
        <v/>
      </c>
      <c r="Q83" s="93" t="str">
        <f t="shared" si="20"/>
        <v/>
      </c>
      <c r="R83" s="23" t="str">
        <f>IF(K83="","",IF(M83=60,Q83/Age_Group_60_Ave_Adj_WW*100,IF(M83=90,Q83/Age_Group_90_Ave_Adj_WW*100,Q83/Age_Group_120_Ave_Adj_WW*100)))</f>
        <v/>
      </c>
    </row>
    <row r="84" spans="1:18" x14ac:dyDescent="0.2">
      <c r="A84" s="26">
        <v>75</v>
      </c>
      <c r="B84" s="24"/>
      <c r="C84" s="20"/>
      <c r="D84" s="47" t="str">
        <f t="shared" si="14"/>
        <v/>
      </c>
      <c r="E84" s="70"/>
      <c r="F84" s="18"/>
      <c r="G84" s="22"/>
      <c r="H84" s="22"/>
      <c r="I84" s="21"/>
      <c r="J84" s="18"/>
      <c r="K84" s="22"/>
      <c r="L84" s="23" t="str">
        <f t="shared" si="15"/>
        <v/>
      </c>
      <c r="M84" s="23" t="str">
        <f t="shared" si="16"/>
        <v/>
      </c>
      <c r="N84" s="42" t="str">
        <f t="shared" si="17"/>
        <v/>
      </c>
      <c r="O84" s="42" t="str">
        <f t="shared" si="18"/>
        <v/>
      </c>
      <c r="P84" s="23" t="str">
        <f t="shared" si="19"/>
        <v/>
      </c>
      <c r="Q84" s="93" t="str">
        <f t="shared" si="20"/>
        <v/>
      </c>
      <c r="R84" s="23" t="str">
        <f>IF(K84="","",IF(M84=60,Q84/Age_Group_60_Ave_Adj_WW*100,IF(M84=90,Q84/Age_Group_90_Ave_Adj_WW*100,Q84/Age_Group_120_Ave_Adj_WW*100)))</f>
        <v/>
      </c>
    </row>
    <row r="85" spans="1:18" x14ac:dyDescent="0.2">
      <c r="A85" s="26">
        <v>76</v>
      </c>
      <c r="B85" s="24"/>
      <c r="C85" s="20"/>
      <c r="D85" s="47" t="str">
        <f t="shared" si="14"/>
        <v/>
      </c>
      <c r="E85" s="70"/>
      <c r="F85" s="18"/>
      <c r="G85" s="22"/>
      <c r="H85" s="22"/>
      <c r="I85" s="21"/>
      <c r="J85" s="18"/>
      <c r="K85" s="22"/>
      <c r="L85" s="23" t="str">
        <f t="shared" si="15"/>
        <v/>
      </c>
      <c r="M85" s="23" t="str">
        <f t="shared" si="16"/>
        <v/>
      </c>
      <c r="N85" s="42" t="str">
        <f t="shared" si="17"/>
        <v/>
      </c>
      <c r="O85" s="42" t="str">
        <f t="shared" si="18"/>
        <v/>
      </c>
      <c r="P85" s="23" t="str">
        <f t="shared" si="19"/>
        <v/>
      </c>
      <c r="Q85" s="93" t="str">
        <f t="shared" si="20"/>
        <v/>
      </c>
      <c r="R85" s="23" t="str">
        <f>IF(K85="","",IF(M85=60,Q85/Age_Group_60_Ave_Adj_WW*100,IF(M85=90,Q85/Age_Group_90_Ave_Adj_WW*100,Q85/Age_Group_120_Ave_Adj_WW*100)))</f>
        <v/>
      </c>
    </row>
    <row r="86" spans="1:18" x14ac:dyDescent="0.2">
      <c r="A86" s="26">
        <v>77</v>
      </c>
      <c r="B86" s="24"/>
      <c r="C86" s="20"/>
      <c r="D86" s="47" t="str">
        <f t="shared" si="14"/>
        <v/>
      </c>
      <c r="E86" s="70"/>
      <c r="F86" s="18"/>
      <c r="G86" s="22"/>
      <c r="H86" s="22"/>
      <c r="I86" s="21"/>
      <c r="J86" s="18"/>
      <c r="K86" s="22"/>
      <c r="L86" s="23" t="str">
        <f t="shared" si="15"/>
        <v/>
      </c>
      <c r="M86" s="23" t="str">
        <f t="shared" si="16"/>
        <v/>
      </c>
      <c r="N86" s="42" t="str">
        <f t="shared" si="17"/>
        <v/>
      </c>
      <c r="O86" s="42" t="str">
        <f t="shared" si="18"/>
        <v/>
      </c>
      <c r="P86" s="23" t="str">
        <f t="shared" si="19"/>
        <v/>
      </c>
      <c r="Q86" s="93" t="str">
        <f t="shared" si="20"/>
        <v/>
      </c>
      <c r="R86" s="23" t="str">
        <f>IF(K86="","",IF(M86=60,Q86/Age_Group_60_Ave_Adj_WW*100,IF(M86=90,Q86/Age_Group_90_Ave_Adj_WW*100,Q86/Age_Group_120_Ave_Adj_WW*100)))</f>
        <v/>
      </c>
    </row>
    <row r="87" spans="1:18" x14ac:dyDescent="0.2">
      <c r="A87" s="26">
        <v>78</v>
      </c>
      <c r="B87" s="24"/>
      <c r="C87" s="20"/>
      <c r="D87" s="47" t="str">
        <f t="shared" si="14"/>
        <v/>
      </c>
      <c r="E87" s="70"/>
      <c r="F87" s="18"/>
      <c r="G87" s="22"/>
      <c r="H87" s="22"/>
      <c r="I87" s="21"/>
      <c r="J87" s="18"/>
      <c r="K87" s="22"/>
      <c r="L87" s="23" t="str">
        <f t="shared" si="15"/>
        <v/>
      </c>
      <c r="M87" s="23" t="str">
        <f t="shared" si="16"/>
        <v/>
      </c>
      <c r="N87" s="42" t="str">
        <f t="shared" si="17"/>
        <v/>
      </c>
      <c r="O87" s="42" t="str">
        <f t="shared" si="18"/>
        <v/>
      </c>
      <c r="P87" s="23" t="str">
        <f t="shared" si="19"/>
        <v/>
      </c>
      <c r="Q87" s="93" t="str">
        <f t="shared" si="20"/>
        <v/>
      </c>
      <c r="R87" s="23" t="str">
        <f>IF(K87="","",IF(M87=60,Q87/Age_Group_60_Ave_Adj_WW*100,IF(M87=90,Q87/Age_Group_90_Ave_Adj_WW*100,Q87/Age_Group_120_Ave_Adj_WW*100)))</f>
        <v/>
      </c>
    </row>
    <row r="88" spans="1:18" x14ac:dyDescent="0.2">
      <c r="A88" s="26">
        <v>79</v>
      </c>
      <c r="B88" s="24"/>
      <c r="C88" s="20"/>
      <c r="D88" s="47" t="str">
        <f t="shared" si="14"/>
        <v/>
      </c>
      <c r="E88" s="70"/>
      <c r="F88" s="18"/>
      <c r="G88" s="22"/>
      <c r="H88" s="22"/>
      <c r="I88" s="21"/>
      <c r="J88" s="18"/>
      <c r="K88" s="22"/>
      <c r="L88" s="23" t="str">
        <f t="shared" si="15"/>
        <v/>
      </c>
      <c r="M88" s="23" t="str">
        <f t="shared" si="16"/>
        <v/>
      </c>
      <c r="N88" s="42" t="str">
        <f t="shared" si="17"/>
        <v/>
      </c>
      <c r="O88" s="42" t="str">
        <f t="shared" si="18"/>
        <v/>
      </c>
      <c r="P88" s="23" t="str">
        <f t="shared" si="19"/>
        <v/>
      </c>
      <c r="Q88" s="93" t="str">
        <f t="shared" si="20"/>
        <v/>
      </c>
      <c r="R88" s="23" t="str">
        <f>IF(K88="","",IF(M88=60,Q88/Age_Group_60_Ave_Adj_WW*100,IF(M88=90,Q88/Age_Group_90_Ave_Adj_WW*100,Q88/Age_Group_120_Ave_Adj_WW*100)))</f>
        <v/>
      </c>
    </row>
    <row r="89" spans="1:18" x14ac:dyDescent="0.2">
      <c r="A89" s="26">
        <v>80</v>
      </c>
      <c r="B89" s="24"/>
      <c r="C89" s="20"/>
      <c r="D89" s="47" t="str">
        <f t="shared" si="14"/>
        <v/>
      </c>
      <c r="E89" s="70"/>
      <c r="F89" s="18"/>
      <c r="G89" s="22"/>
      <c r="H89" s="22"/>
      <c r="I89" s="21"/>
      <c r="J89" s="18"/>
      <c r="K89" s="22"/>
      <c r="L89" s="23" t="str">
        <f t="shared" si="15"/>
        <v/>
      </c>
      <c r="M89" s="23" t="str">
        <f t="shared" si="16"/>
        <v/>
      </c>
      <c r="N89" s="42" t="str">
        <f t="shared" si="17"/>
        <v/>
      </c>
      <c r="O89" s="42" t="str">
        <f t="shared" si="18"/>
        <v/>
      </c>
      <c r="P89" s="23" t="str">
        <f t="shared" si="19"/>
        <v/>
      </c>
      <c r="Q89" s="93" t="str">
        <f t="shared" si="20"/>
        <v/>
      </c>
      <c r="R89" s="23" t="str">
        <f>IF(K89="","",IF(M89=60,Q89/Age_Group_60_Ave_Adj_WW*100,IF(M89=90,Q89/Age_Group_90_Ave_Adj_WW*100,Q89/Age_Group_120_Ave_Adj_WW*100)))</f>
        <v/>
      </c>
    </row>
    <row r="90" spans="1:18" x14ac:dyDescent="0.2">
      <c r="A90" s="26">
        <v>81</v>
      </c>
      <c r="B90" s="24"/>
      <c r="C90" s="20"/>
      <c r="D90" s="47" t="str">
        <f t="shared" si="14"/>
        <v/>
      </c>
      <c r="E90" s="70"/>
      <c r="F90" s="18"/>
      <c r="G90" s="22"/>
      <c r="H90" s="22"/>
      <c r="I90" s="21"/>
      <c r="J90" s="18"/>
      <c r="K90" s="22"/>
      <c r="L90" s="23" t="str">
        <f t="shared" si="15"/>
        <v/>
      </c>
      <c r="M90" s="23" t="str">
        <f t="shared" si="16"/>
        <v/>
      </c>
      <c r="N90" s="42" t="str">
        <f t="shared" si="17"/>
        <v/>
      </c>
      <c r="O90" s="42" t="str">
        <f t="shared" si="18"/>
        <v/>
      </c>
      <c r="P90" s="23" t="str">
        <f t="shared" si="19"/>
        <v/>
      </c>
      <c r="Q90" s="93" t="str">
        <f t="shared" si="20"/>
        <v/>
      </c>
      <c r="R90" s="23" t="str">
        <f>IF(K90="","",IF(M90=60,Q90/Age_Group_60_Ave_Adj_WW*100,IF(M90=90,Q90/Age_Group_90_Ave_Adj_WW*100,Q90/Age_Group_120_Ave_Adj_WW*100)))</f>
        <v/>
      </c>
    </row>
    <row r="91" spans="1:18" x14ac:dyDescent="0.2">
      <c r="A91" s="26">
        <v>82</v>
      </c>
      <c r="B91" s="24"/>
      <c r="C91" s="20"/>
      <c r="D91" s="47" t="str">
        <f t="shared" si="14"/>
        <v/>
      </c>
      <c r="E91" s="70"/>
      <c r="F91" s="18"/>
      <c r="G91" s="22"/>
      <c r="H91" s="22"/>
      <c r="I91" s="21"/>
      <c r="J91" s="18"/>
      <c r="K91" s="22"/>
      <c r="L91" s="23" t="str">
        <f t="shared" si="15"/>
        <v/>
      </c>
      <c r="M91" s="23" t="str">
        <f t="shared" si="16"/>
        <v/>
      </c>
      <c r="N91" s="42" t="str">
        <f t="shared" si="17"/>
        <v/>
      </c>
      <c r="O91" s="42" t="str">
        <f t="shared" si="18"/>
        <v/>
      </c>
      <c r="P91" s="23" t="str">
        <f t="shared" si="19"/>
        <v/>
      </c>
      <c r="Q91" s="93" t="str">
        <f t="shared" si="20"/>
        <v/>
      </c>
      <c r="R91" s="23" t="str">
        <f>IF(K91="","",IF(M91=60,Q91/Age_Group_60_Ave_Adj_WW*100,IF(M91=90,Q91/Age_Group_90_Ave_Adj_WW*100,Q91/Age_Group_120_Ave_Adj_WW*100)))</f>
        <v/>
      </c>
    </row>
    <row r="92" spans="1:18" x14ac:dyDescent="0.2">
      <c r="A92" s="26">
        <v>83</v>
      </c>
      <c r="B92" s="24"/>
      <c r="C92" s="20"/>
      <c r="D92" s="47" t="str">
        <f t="shared" si="14"/>
        <v/>
      </c>
      <c r="E92" s="70"/>
      <c r="F92" s="18"/>
      <c r="G92" s="22"/>
      <c r="H92" s="22"/>
      <c r="I92" s="21"/>
      <c r="J92" s="18"/>
      <c r="K92" s="22"/>
      <c r="L92" s="23" t="str">
        <f t="shared" si="15"/>
        <v/>
      </c>
      <c r="M92" s="23" t="str">
        <f t="shared" si="16"/>
        <v/>
      </c>
      <c r="N92" s="42" t="str">
        <f t="shared" si="17"/>
        <v/>
      </c>
      <c r="O92" s="42" t="str">
        <f t="shared" si="18"/>
        <v/>
      </c>
      <c r="P92" s="23" t="str">
        <f t="shared" si="19"/>
        <v/>
      </c>
      <c r="Q92" s="93" t="str">
        <f t="shared" si="20"/>
        <v/>
      </c>
      <c r="R92" s="23" t="str">
        <f>IF(K92="","",IF(M92=60,Q92/Age_Group_60_Ave_Adj_WW*100,IF(M92=90,Q92/Age_Group_90_Ave_Adj_WW*100,Q92/Age_Group_120_Ave_Adj_WW*100)))</f>
        <v/>
      </c>
    </row>
    <row r="93" spans="1:18" x14ac:dyDescent="0.2">
      <c r="A93" s="26">
        <v>84</v>
      </c>
      <c r="B93" s="24"/>
      <c r="C93" s="20"/>
      <c r="D93" s="47" t="str">
        <f t="shared" si="14"/>
        <v/>
      </c>
      <c r="E93" s="70"/>
      <c r="F93" s="18"/>
      <c r="G93" s="22"/>
      <c r="H93" s="22"/>
      <c r="I93" s="21"/>
      <c r="J93" s="18"/>
      <c r="K93" s="22"/>
      <c r="L93" s="23" t="str">
        <f t="shared" si="15"/>
        <v/>
      </c>
      <c r="M93" s="23" t="str">
        <f t="shared" si="16"/>
        <v/>
      </c>
      <c r="N93" s="42" t="str">
        <f t="shared" si="17"/>
        <v/>
      </c>
      <c r="O93" s="42" t="str">
        <f t="shared" si="18"/>
        <v/>
      </c>
      <c r="P93" s="23" t="str">
        <f t="shared" si="19"/>
        <v/>
      </c>
      <c r="Q93" s="93" t="str">
        <f t="shared" si="20"/>
        <v/>
      </c>
      <c r="R93" s="23" t="str">
        <f>IF(K93="","",IF(M93=60,Q93/Age_Group_60_Ave_Adj_WW*100,IF(M93=90,Q93/Age_Group_90_Ave_Adj_WW*100,Q93/Age_Group_120_Ave_Adj_WW*100)))</f>
        <v/>
      </c>
    </row>
    <row r="94" spans="1:18" x14ac:dyDescent="0.2">
      <c r="A94" s="26">
        <v>85</v>
      </c>
      <c r="B94" s="24"/>
      <c r="C94" s="20"/>
      <c r="D94" s="47" t="str">
        <f t="shared" si="14"/>
        <v/>
      </c>
      <c r="E94" s="70"/>
      <c r="F94" s="18"/>
      <c r="G94" s="22"/>
      <c r="H94" s="22"/>
      <c r="I94" s="21"/>
      <c r="J94" s="18"/>
      <c r="K94" s="22"/>
      <c r="L94" s="23" t="str">
        <f t="shared" si="15"/>
        <v/>
      </c>
      <c r="M94" s="23" t="str">
        <f t="shared" si="16"/>
        <v/>
      </c>
      <c r="N94" s="42" t="str">
        <f t="shared" si="17"/>
        <v/>
      </c>
      <c r="O94" s="42" t="str">
        <f t="shared" si="18"/>
        <v/>
      </c>
      <c r="P94" s="23" t="str">
        <f t="shared" si="19"/>
        <v/>
      </c>
      <c r="Q94" s="93" t="str">
        <f t="shared" si="20"/>
        <v/>
      </c>
      <c r="R94" s="23" t="str">
        <f>IF(K94="","",IF(M94=60,Q94/Age_Group_60_Ave_Adj_WW*100,IF(M94=90,Q94/Age_Group_90_Ave_Adj_WW*100,Q94/Age_Group_120_Ave_Adj_WW*100)))</f>
        <v/>
      </c>
    </row>
    <row r="95" spans="1:18" x14ac:dyDescent="0.2">
      <c r="A95" s="26">
        <v>86</v>
      </c>
      <c r="B95" s="24"/>
      <c r="C95" s="20"/>
      <c r="D95" s="47" t="str">
        <f t="shared" si="14"/>
        <v/>
      </c>
      <c r="E95" s="70"/>
      <c r="F95" s="18"/>
      <c r="G95" s="22"/>
      <c r="H95" s="22"/>
      <c r="I95" s="21"/>
      <c r="J95" s="18"/>
      <c r="K95" s="22"/>
      <c r="L95" s="23" t="str">
        <f t="shared" si="15"/>
        <v/>
      </c>
      <c r="M95" s="23" t="str">
        <f t="shared" si="16"/>
        <v/>
      </c>
      <c r="N95" s="42" t="str">
        <f t="shared" si="17"/>
        <v/>
      </c>
      <c r="O95" s="42" t="str">
        <f t="shared" si="18"/>
        <v/>
      </c>
      <c r="P95" s="23" t="str">
        <f t="shared" si="19"/>
        <v/>
      </c>
      <c r="Q95" s="93" t="str">
        <f t="shared" si="20"/>
        <v/>
      </c>
      <c r="R95" s="23" t="str">
        <f>IF(K95="","",IF(M95=60,Q95/Age_Group_60_Ave_Adj_WW*100,IF(M95=90,Q95/Age_Group_90_Ave_Adj_WW*100,Q95/Age_Group_120_Ave_Adj_WW*100)))</f>
        <v/>
      </c>
    </row>
    <row r="96" spans="1:18" x14ac:dyDescent="0.2">
      <c r="A96" s="26">
        <v>87</v>
      </c>
      <c r="B96" s="24"/>
      <c r="C96" s="20"/>
      <c r="D96" s="47" t="str">
        <f t="shared" si="14"/>
        <v/>
      </c>
      <c r="E96" s="70"/>
      <c r="F96" s="18"/>
      <c r="G96" s="22"/>
      <c r="H96" s="22"/>
      <c r="I96" s="21"/>
      <c r="J96" s="18"/>
      <c r="K96" s="22"/>
      <c r="L96" s="23" t="str">
        <f t="shared" si="15"/>
        <v/>
      </c>
      <c r="M96" s="23" t="str">
        <f t="shared" si="16"/>
        <v/>
      </c>
      <c r="N96" s="42" t="str">
        <f t="shared" si="17"/>
        <v/>
      </c>
      <c r="O96" s="42" t="str">
        <f t="shared" si="18"/>
        <v/>
      </c>
      <c r="P96" s="23" t="str">
        <f t="shared" si="19"/>
        <v/>
      </c>
      <c r="Q96" s="93" t="str">
        <f t="shared" si="20"/>
        <v/>
      </c>
      <c r="R96" s="23" t="str">
        <f>IF(K96="","",IF(M96=60,Q96/Age_Group_60_Ave_Adj_WW*100,IF(M96=90,Q96/Age_Group_90_Ave_Adj_WW*100,Q96/Age_Group_120_Ave_Adj_WW*100)))</f>
        <v/>
      </c>
    </row>
    <row r="97" spans="1:18" x14ac:dyDescent="0.2">
      <c r="A97" s="26">
        <v>88</v>
      </c>
      <c r="B97" s="24"/>
      <c r="C97" s="20"/>
      <c r="D97" s="47" t="str">
        <f t="shared" si="14"/>
        <v/>
      </c>
      <c r="E97" s="70"/>
      <c r="F97" s="18"/>
      <c r="G97" s="22"/>
      <c r="H97" s="22"/>
      <c r="I97" s="21"/>
      <c r="J97" s="18"/>
      <c r="K97" s="22"/>
      <c r="L97" s="23" t="str">
        <f t="shared" si="15"/>
        <v/>
      </c>
      <c r="M97" s="23" t="str">
        <f t="shared" si="16"/>
        <v/>
      </c>
      <c r="N97" s="42" t="str">
        <f t="shared" si="17"/>
        <v/>
      </c>
      <c r="O97" s="42" t="str">
        <f t="shared" si="18"/>
        <v/>
      </c>
      <c r="P97" s="23" t="str">
        <f t="shared" si="19"/>
        <v/>
      </c>
      <c r="Q97" s="93" t="str">
        <f t="shared" si="20"/>
        <v/>
      </c>
      <c r="R97" s="23" t="str">
        <f>IF(K97="","",IF(M97=60,Q97/Age_Group_60_Ave_Adj_WW*100,IF(M97=90,Q97/Age_Group_90_Ave_Adj_WW*100,Q97/Age_Group_120_Ave_Adj_WW*100)))</f>
        <v/>
      </c>
    </row>
    <row r="98" spans="1:18" x14ac:dyDescent="0.2">
      <c r="A98" s="26">
        <v>89</v>
      </c>
      <c r="B98" s="24"/>
      <c r="C98" s="20"/>
      <c r="D98" s="47" t="str">
        <f t="shared" si="14"/>
        <v/>
      </c>
      <c r="E98" s="70"/>
      <c r="F98" s="18"/>
      <c r="G98" s="22"/>
      <c r="H98" s="22"/>
      <c r="I98" s="21"/>
      <c r="J98" s="18"/>
      <c r="K98" s="22"/>
      <c r="L98" s="23" t="str">
        <f t="shared" si="15"/>
        <v/>
      </c>
      <c r="M98" s="23" t="str">
        <f t="shared" si="16"/>
        <v/>
      </c>
      <c r="N98" s="42" t="str">
        <f t="shared" si="17"/>
        <v/>
      </c>
      <c r="O98" s="42" t="str">
        <f t="shared" si="18"/>
        <v/>
      </c>
      <c r="P98" s="23" t="str">
        <f t="shared" si="19"/>
        <v/>
      </c>
      <c r="Q98" s="93" t="str">
        <f t="shared" si="20"/>
        <v/>
      </c>
      <c r="R98" s="23" t="str">
        <f>IF(K98="","",IF(M98=60,Q98/Age_Group_60_Ave_Adj_WW*100,IF(M98=90,Q98/Age_Group_90_Ave_Adj_WW*100,Q98/Age_Group_120_Ave_Adj_WW*100)))</f>
        <v/>
      </c>
    </row>
    <row r="99" spans="1:18" x14ac:dyDescent="0.2">
      <c r="A99" s="26">
        <v>90</v>
      </c>
      <c r="B99" s="24"/>
      <c r="C99" s="20"/>
      <c r="D99" s="47" t="str">
        <f t="shared" si="14"/>
        <v/>
      </c>
      <c r="E99" s="70"/>
      <c r="F99" s="18"/>
      <c r="G99" s="22"/>
      <c r="H99" s="22"/>
      <c r="I99" s="21"/>
      <c r="J99" s="18"/>
      <c r="K99" s="22"/>
      <c r="L99" s="23" t="str">
        <f t="shared" si="15"/>
        <v/>
      </c>
      <c r="M99" s="23" t="str">
        <f t="shared" si="16"/>
        <v/>
      </c>
      <c r="N99" s="42" t="str">
        <f t="shared" si="17"/>
        <v/>
      </c>
      <c r="O99" s="42" t="str">
        <f t="shared" si="18"/>
        <v/>
      </c>
      <c r="P99" s="23" t="str">
        <f t="shared" si="19"/>
        <v/>
      </c>
      <c r="Q99" s="93" t="str">
        <f t="shared" si="20"/>
        <v/>
      </c>
      <c r="R99" s="23" t="str">
        <f>IF(K99="","",IF(M99=60,Q99/Age_Group_60_Ave_Adj_WW*100,IF(M99=90,Q99/Age_Group_90_Ave_Adj_WW*100,Q99/Age_Group_120_Ave_Adj_WW*100)))</f>
        <v/>
      </c>
    </row>
    <row r="100" spans="1:18" x14ac:dyDescent="0.2">
      <c r="A100" s="26">
        <v>91</v>
      </c>
      <c r="B100" s="24"/>
      <c r="C100" s="20"/>
      <c r="D100" s="47" t="str">
        <f t="shared" si="14"/>
        <v/>
      </c>
      <c r="E100" s="70"/>
      <c r="F100" s="18"/>
      <c r="G100" s="22"/>
      <c r="H100" s="22"/>
      <c r="I100" s="21"/>
      <c r="J100" s="18"/>
      <c r="K100" s="22"/>
      <c r="L100" s="23" t="str">
        <f t="shared" si="15"/>
        <v/>
      </c>
      <c r="M100" s="23" t="str">
        <f t="shared" si="16"/>
        <v/>
      </c>
      <c r="N100" s="42" t="str">
        <f t="shared" si="17"/>
        <v/>
      </c>
      <c r="O100" s="42" t="str">
        <f t="shared" si="18"/>
        <v/>
      </c>
      <c r="P100" s="23" t="str">
        <f t="shared" si="19"/>
        <v/>
      </c>
      <c r="Q100" s="93" t="str">
        <f t="shared" si="20"/>
        <v/>
      </c>
      <c r="R100" s="23" t="str">
        <f>IF(K100="","",IF(M100=60,Q100/Age_Group_60_Ave_Adj_WW*100,IF(M100=90,Q100/Age_Group_90_Ave_Adj_WW*100,Q100/Age_Group_120_Ave_Adj_WW*100)))</f>
        <v/>
      </c>
    </row>
    <row r="101" spans="1:18" x14ac:dyDescent="0.2">
      <c r="A101" s="26">
        <v>92</v>
      </c>
      <c r="B101" s="24"/>
      <c r="C101" s="20"/>
      <c r="D101" s="47" t="str">
        <f t="shared" si="14"/>
        <v/>
      </c>
      <c r="E101" s="70"/>
      <c r="F101" s="18"/>
      <c r="G101" s="22"/>
      <c r="H101" s="22"/>
      <c r="I101" s="21"/>
      <c r="J101" s="18"/>
      <c r="K101" s="22"/>
      <c r="L101" s="23" t="str">
        <f t="shared" si="15"/>
        <v/>
      </c>
      <c r="M101" s="23" t="str">
        <f t="shared" si="16"/>
        <v/>
      </c>
      <c r="N101" s="42" t="str">
        <f t="shared" si="17"/>
        <v/>
      </c>
      <c r="O101" s="42" t="str">
        <f t="shared" si="18"/>
        <v/>
      </c>
      <c r="P101" s="23" t="str">
        <f t="shared" si="19"/>
        <v/>
      </c>
      <c r="Q101" s="93" t="str">
        <f t="shared" si="20"/>
        <v/>
      </c>
      <c r="R101" s="23" t="str">
        <f>IF(K101="","",IF(M101=60,Q101/Age_Group_60_Ave_Adj_WW*100,IF(M101=90,Q101/Age_Group_90_Ave_Adj_WW*100,Q101/Age_Group_120_Ave_Adj_WW*100)))</f>
        <v/>
      </c>
    </row>
    <row r="102" spans="1:18" x14ac:dyDescent="0.2">
      <c r="A102" s="26">
        <v>93</v>
      </c>
      <c r="B102" s="24"/>
      <c r="C102" s="20"/>
      <c r="D102" s="47" t="str">
        <f t="shared" si="14"/>
        <v/>
      </c>
      <c r="E102" s="70"/>
      <c r="F102" s="18"/>
      <c r="G102" s="22"/>
      <c r="H102" s="22"/>
      <c r="I102" s="21"/>
      <c r="J102" s="18"/>
      <c r="K102" s="22"/>
      <c r="L102" s="23" t="str">
        <f t="shared" si="15"/>
        <v/>
      </c>
      <c r="M102" s="23" t="str">
        <f t="shared" si="16"/>
        <v/>
      </c>
      <c r="N102" s="42" t="str">
        <f t="shared" si="17"/>
        <v/>
      </c>
      <c r="O102" s="42" t="str">
        <f t="shared" si="18"/>
        <v/>
      </c>
      <c r="P102" s="23" t="str">
        <f t="shared" si="19"/>
        <v/>
      </c>
      <c r="Q102" s="93" t="str">
        <f t="shared" si="20"/>
        <v/>
      </c>
      <c r="R102" s="23" t="str">
        <f>IF(K102="","",IF(M102=60,Q102/Age_Group_60_Ave_Adj_WW*100,IF(M102=90,Q102/Age_Group_90_Ave_Adj_WW*100,Q102/Age_Group_120_Ave_Adj_WW*100)))</f>
        <v/>
      </c>
    </row>
    <row r="103" spans="1:18" x14ac:dyDescent="0.2">
      <c r="A103" s="26">
        <v>94</v>
      </c>
      <c r="B103" s="24"/>
      <c r="C103" s="20"/>
      <c r="D103" s="47" t="str">
        <f t="shared" si="14"/>
        <v/>
      </c>
      <c r="E103" s="70"/>
      <c r="F103" s="18"/>
      <c r="G103" s="22"/>
      <c r="H103" s="22"/>
      <c r="I103" s="21"/>
      <c r="J103" s="18"/>
      <c r="K103" s="22"/>
      <c r="L103" s="23" t="str">
        <f t="shared" si="15"/>
        <v/>
      </c>
      <c r="M103" s="23" t="str">
        <f t="shared" si="16"/>
        <v/>
      </c>
      <c r="N103" s="42" t="str">
        <f t="shared" si="17"/>
        <v/>
      </c>
      <c r="O103" s="42" t="str">
        <f t="shared" si="18"/>
        <v/>
      </c>
      <c r="P103" s="23" t="str">
        <f t="shared" si="19"/>
        <v/>
      </c>
      <c r="Q103" s="93" t="str">
        <f t="shared" si="20"/>
        <v/>
      </c>
      <c r="R103" s="23" t="str">
        <f>IF(K103="","",IF(M103=60,Q103/Age_Group_60_Ave_Adj_WW*100,IF(M103=90,Q103/Age_Group_90_Ave_Adj_WW*100,Q103/Age_Group_120_Ave_Adj_WW*100)))</f>
        <v/>
      </c>
    </row>
    <row r="104" spans="1:18" x14ac:dyDescent="0.2">
      <c r="A104" s="26">
        <v>95</v>
      </c>
      <c r="B104" s="24"/>
      <c r="C104" s="20"/>
      <c r="D104" s="47" t="str">
        <f t="shared" si="14"/>
        <v/>
      </c>
      <c r="E104" s="70"/>
      <c r="F104" s="18"/>
      <c r="G104" s="22"/>
      <c r="H104" s="22"/>
      <c r="I104" s="21"/>
      <c r="J104" s="18"/>
      <c r="K104" s="22"/>
      <c r="L104" s="23" t="str">
        <f t="shared" si="15"/>
        <v/>
      </c>
      <c r="M104" s="23" t="str">
        <f t="shared" si="16"/>
        <v/>
      </c>
      <c r="N104" s="42" t="str">
        <f t="shared" si="17"/>
        <v/>
      </c>
      <c r="O104" s="42" t="str">
        <f t="shared" si="18"/>
        <v/>
      </c>
      <c r="P104" s="23" t="str">
        <f t="shared" si="19"/>
        <v/>
      </c>
      <c r="Q104" s="93" t="str">
        <f t="shared" si="20"/>
        <v/>
      </c>
      <c r="R104" s="23" t="str">
        <f>IF(K104="","",IF(M104=60,Q104/Age_Group_60_Ave_Adj_WW*100,IF(M104=90,Q104/Age_Group_90_Ave_Adj_WW*100,Q104/Age_Group_120_Ave_Adj_WW*100)))</f>
        <v/>
      </c>
    </row>
    <row r="105" spans="1:18" x14ac:dyDescent="0.2">
      <c r="A105" s="26">
        <v>96</v>
      </c>
      <c r="B105" s="24"/>
      <c r="C105" s="20"/>
      <c r="D105" s="47" t="str">
        <f t="shared" si="14"/>
        <v/>
      </c>
      <c r="E105" s="70"/>
      <c r="F105" s="18"/>
      <c r="G105" s="22"/>
      <c r="H105" s="22"/>
      <c r="I105" s="21"/>
      <c r="J105" s="18"/>
      <c r="K105" s="22"/>
      <c r="L105" s="23" t="str">
        <f t="shared" si="15"/>
        <v/>
      </c>
      <c r="M105" s="23" t="str">
        <f t="shared" si="16"/>
        <v/>
      </c>
      <c r="N105" s="42" t="str">
        <f t="shared" si="17"/>
        <v/>
      </c>
      <c r="O105" s="42" t="str">
        <f t="shared" si="18"/>
        <v/>
      </c>
      <c r="P105" s="23" t="str">
        <f t="shared" si="19"/>
        <v/>
      </c>
      <c r="Q105" s="93" t="str">
        <f t="shared" si="20"/>
        <v/>
      </c>
      <c r="R105" s="23" t="str">
        <f>IF(K105="","",IF(M105=60,Q105/Age_Group_60_Ave_Adj_WW*100,IF(M105=90,Q105/Age_Group_90_Ave_Adj_WW*100,Q105/Age_Group_120_Ave_Adj_WW*100)))</f>
        <v/>
      </c>
    </row>
    <row r="106" spans="1:18" x14ac:dyDescent="0.2">
      <c r="A106" s="26">
        <v>97</v>
      </c>
      <c r="B106" s="24"/>
      <c r="C106" s="20"/>
      <c r="D106" s="47" t="str">
        <f t="shared" ref="D106:D137" si="21">IF(C106="","",VLOOKUP(F106-VLOOKUP(C106,Doe_Data_Table,3,FALSE),Age_Of_Dam_Table,2))</f>
        <v/>
      </c>
      <c r="E106" s="70"/>
      <c r="F106" s="18"/>
      <c r="G106" s="22"/>
      <c r="H106" s="22"/>
      <c r="I106" s="21"/>
      <c r="J106" s="18"/>
      <c r="K106" s="22"/>
      <c r="L106" s="23" t="str">
        <f t="shared" ref="L106:L137" si="22">IF(OR(F106="",J106=""),"",J106-F106)</f>
        <v/>
      </c>
      <c r="M106" s="23" t="str">
        <f t="shared" ref="M106:M137" si="23">IF(L106="","",VLOOKUP(L106,Age_Group_Table,2))</f>
        <v/>
      </c>
      <c r="N106" s="42" t="str">
        <f t="shared" ref="N106:N137" si="24">IF(K106="","",K106/L106)</f>
        <v/>
      </c>
      <c r="O106" s="42" t="str">
        <f t="shared" ref="O106:O137" si="25">IF(OR(I106="",K106="",L106=""),"",(K106-I106)/L106)</f>
        <v/>
      </c>
      <c r="P106" s="23" t="str">
        <f t="shared" ref="P106:P137" si="26">IF(K106="","",IF(I106="",N106*M106,O106*M106+I106))</f>
        <v/>
      </c>
      <c r="Q106" s="93" t="str">
        <f t="shared" ref="Q106:Q137" si="27">IF($P106="","",$P106*VLOOKUP($G106,Sex_of_Kid_Adj_Factors_Table,2)*VLOOKUP($D106,Age_of_Dam_Adj_Factors_Table,2)*VLOOKUP($H106,Birth__Rearing_Type_Adj_Factors_Table,2))</f>
        <v/>
      </c>
      <c r="R106" s="23" t="str">
        <f>IF(K106="","",IF(M106=60,Q106/Age_Group_60_Ave_Adj_WW*100,IF(M106=90,Q106/Age_Group_90_Ave_Adj_WW*100,Q106/Age_Group_120_Ave_Adj_WW*100)))</f>
        <v/>
      </c>
    </row>
    <row r="107" spans="1:18" x14ac:dyDescent="0.2">
      <c r="A107" s="26">
        <v>98</v>
      </c>
      <c r="B107" s="24"/>
      <c r="C107" s="20"/>
      <c r="D107" s="47" t="str">
        <f t="shared" si="21"/>
        <v/>
      </c>
      <c r="E107" s="70"/>
      <c r="F107" s="18"/>
      <c r="G107" s="22"/>
      <c r="H107" s="22"/>
      <c r="I107" s="21"/>
      <c r="J107" s="18"/>
      <c r="K107" s="22"/>
      <c r="L107" s="23" t="str">
        <f t="shared" si="22"/>
        <v/>
      </c>
      <c r="M107" s="23" t="str">
        <f t="shared" si="23"/>
        <v/>
      </c>
      <c r="N107" s="42" t="str">
        <f t="shared" si="24"/>
        <v/>
      </c>
      <c r="O107" s="42" t="str">
        <f t="shared" si="25"/>
        <v/>
      </c>
      <c r="P107" s="23" t="str">
        <f t="shared" si="26"/>
        <v/>
      </c>
      <c r="Q107" s="93" t="str">
        <f t="shared" si="27"/>
        <v/>
      </c>
      <c r="R107" s="23" t="str">
        <f>IF(K107="","",IF(M107=60,Q107/Age_Group_60_Ave_Adj_WW*100,IF(M107=90,Q107/Age_Group_90_Ave_Adj_WW*100,Q107/Age_Group_120_Ave_Adj_WW*100)))</f>
        <v/>
      </c>
    </row>
    <row r="108" spans="1:18" x14ac:dyDescent="0.2">
      <c r="A108" s="26">
        <v>99</v>
      </c>
      <c r="B108" s="24"/>
      <c r="C108" s="20"/>
      <c r="D108" s="47" t="str">
        <f t="shared" si="21"/>
        <v/>
      </c>
      <c r="E108" s="70"/>
      <c r="F108" s="18"/>
      <c r="G108" s="22"/>
      <c r="H108" s="22"/>
      <c r="I108" s="21"/>
      <c r="J108" s="18"/>
      <c r="K108" s="22"/>
      <c r="L108" s="23" t="str">
        <f t="shared" si="22"/>
        <v/>
      </c>
      <c r="M108" s="23" t="str">
        <f t="shared" si="23"/>
        <v/>
      </c>
      <c r="N108" s="42" t="str">
        <f t="shared" si="24"/>
        <v/>
      </c>
      <c r="O108" s="42" t="str">
        <f t="shared" si="25"/>
        <v/>
      </c>
      <c r="P108" s="23" t="str">
        <f t="shared" si="26"/>
        <v/>
      </c>
      <c r="Q108" s="93" t="str">
        <f t="shared" si="27"/>
        <v/>
      </c>
      <c r="R108" s="23" t="str">
        <f>IF(K108="","",IF(M108=60,Q108/Age_Group_60_Ave_Adj_WW*100,IF(M108=90,Q108/Age_Group_90_Ave_Adj_WW*100,Q108/Age_Group_120_Ave_Adj_WW*100)))</f>
        <v/>
      </c>
    </row>
    <row r="109" spans="1:18" x14ac:dyDescent="0.2">
      <c r="A109" s="26">
        <v>100</v>
      </c>
      <c r="B109" s="24"/>
      <c r="C109" s="20"/>
      <c r="D109" s="47" t="str">
        <f t="shared" si="21"/>
        <v/>
      </c>
      <c r="E109" s="70"/>
      <c r="F109" s="18"/>
      <c r="G109" s="22"/>
      <c r="H109" s="22"/>
      <c r="I109" s="21"/>
      <c r="J109" s="18"/>
      <c r="K109" s="22"/>
      <c r="L109" s="23" t="str">
        <f t="shared" si="22"/>
        <v/>
      </c>
      <c r="M109" s="23" t="str">
        <f t="shared" si="23"/>
        <v/>
      </c>
      <c r="N109" s="42" t="str">
        <f t="shared" si="24"/>
        <v/>
      </c>
      <c r="O109" s="42" t="str">
        <f t="shared" si="25"/>
        <v/>
      </c>
      <c r="P109" s="23" t="str">
        <f t="shared" si="26"/>
        <v/>
      </c>
      <c r="Q109" s="93" t="str">
        <f t="shared" si="27"/>
        <v/>
      </c>
      <c r="R109" s="23" t="str">
        <f>IF(K109="","",IF(M109=60,Q109/Age_Group_60_Ave_Adj_WW*100,IF(M109=90,Q109/Age_Group_90_Ave_Adj_WW*100,Q109/Age_Group_120_Ave_Adj_WW*100)))</f>
        <v/>
      </c>
    </row>
    <row r="110" spans="1:18" x14ac:dyDescent="0.2">
      <c r="A110" s="26">
        <v>101</v>
      </c>
      <c r="B110" s="58"/>
      <c r="C110" s="58"/>
      <c r="D110" s="47" t="str">
        <f t="shared" si="21"/>
        <v/>
      </c>
      <c r="E110" s="70"/>
      <c r="F110" s="18"/>
      <c r="G110" s="58"/>
      <c r="H110" s="58"/>
      <c r="I110" s="58"/>
      <c r="J110" s="18"/>
      <c r="K110" s="59"/>
      <c r="L110" s="23" t="str">
        <f t="shared" si="22"/>
        <v/>
      </c>
      <c r="M110" s="23" t="str">
        <f t="shared" si="23"/>
        <v/>
      </c>
      <c r="N110" s="42" t="str">
        <f t="shared" si="24"/>
        <v/>
      </c>
      <c r="O110" s="42" t="str">
        <f t="shared" si="25"/>
        <v/>
      </c>
      <c r="P110" s="23" t="str">
        <f t="shared" si="26"/>
        <v/>
      </c>
      <c r="Q110" s="93" t="str">
        <f t="shared" si="27"/>
        <v/>
      </c>
      <c r="R110" s="23" t="str">
        <f>IF(K110="","",IF(M110=60,Q110/Age_Group_60_Ave_Adj_WW*100,IF(M110=90,Q110/Age_Group_90_Ave_Adj_WW*100,Q110/Age_Group_120_Ave_Adj_WW*100)))</f>
        <v/>
      </c>
    </row>
    <row r="111" spans="1:18" x14ac:dyDescent="0.2">
      <c r="A111" s="26">
        <v>102</v>
      </c>
      <c r="B111" s="58"/>
      <c r="C111" s="58"/>
      <c r="D111" s="47" t="str">
        <f t="shared" si="21"/>
        <v/>
      </c>
      <c r="E111" s="70"/>
      <c r="F111" s="18"/>
      <c r="G111" s="58"/>
      <c r="H111" s="58"/>
      <c r="I111" s="58"/>
      <c r="J111" s="18"/>
      <c r="K111" s="59"/>
      <c r="L111" s="23" t="str">
        <f t="shared" si="22"/>
        <v/>
      </c>
      <c r="M111" s="23" t="str">
        <f t="shared" si="23"/>
        <v/>
      </c>
      <c r="N111" s="42" t="str">
        <f t="shared" si="24"/>
        <v/>
      </c>
      <c r="O111" s="42" t="str">
        <f t="shared" si="25"/>
        <v/>
      </c>
      <c r="P111" s="23" t="str">
        <f t="shared" si="26"/>
        <v/>
      </c>
      <c r="Q111" s="93" t="str">
        <f t="shared" si="27"/>
        <v/>
      </c>
      <c r="R111" s="23" t="str">
        <f>IF(K111="","",IF(M111=60,Q111/Age_Group_60_Ave_Adj_WW*100,IF(M111=90,Q111/Age_Group_90_Ave_Adj_WW*100,Q111/Age_Group_120_Ave_Adj_WW*100)))</f>
        <v/>
      </c>
    </row>
    <row r="112" spans="1:18" x14ac:dyDescent="0.2">
      <c r="A112" s="26">
        <v>103</v>
      </c>
      <c r="B112" s="58"/>
      <c r="C112" s="58"/>
      <c r="D112" s="47" t="str">
        <f t="shared" si="21"/>
        <v/>
      </c>
      <c r="E112" s="70"/>
      <c r="F112" s="18"/>
      <c r="G112" s="58"/>
      <c r="H112" s="58"/>
      <c r="I112" s="58"/>
      <c r="J112" s="18"/>
      <c r="K112" s="59"/>
      <c r="L112" s="23" t="str">
        <f t="shared" si="22"/>
        <v/>
      </c>
      <c r="M112" s="23" t="str">
        <f t="shared" si="23"/>
        <v/>
      </c>
      <c r="N112" s="42" t="str">
        <f t="shared" si="24"/>
        <v/>
      </c>
      <c r="O112" s="42" t="str">
        <f t="shared" si="25"/>
        <v/>
      </c>
      <c r="P112" s="23" t="str">
        <f t="shared" si="26"/>
        <v/>
      </c>
      <c r="Q112" s="93" t="str">
        <f t="shared" si="27"/>
        <v/>
      </c>
      <c r="R112" s="23" t="str">
        <f>IF(K112="","",IF(M112=60,Q112/Age_Group_60_Ave_Adj_WW*100,IF(M112=90,Q112/Age_Group_90_Ave_Adj_WW*100,Q112/Age_Group_120_Ave_Adj_WW*100)))</f>
        <v/>
      </c>
    </row>
    <row r="113" spans="1:18" x14ac:dyDescent="0.2">
      <c r="A113" s="26">
        <v>104</v>
      </c>
      <c r="B113" s="58"/>
      <c r="C113" s="58"/>
      <c r="D113" s="47" t="str">
        <f t="shared" si="21"/>
        <v/>
      </c>
      <c r="E113" s="70"/>
      <c r="F113" s="18"/>
      <c r="G113" s="58"/>
      <c r="H113" s="58"/>
      <c r="I113" s="58"/>
      <c r="J113" s="18"/>
      <c r="K113" s="59"/>
      <c r="L113" s="23" t="str">
        <f t="shared" si="22"/>
        <v/>
      </c>
      <c r="M113" s="23" t="str">
        <f t="shared" si="23"/>
        <v/>
      </c>
      <c r="N113" s="42" t="str">
        <f t="shared" si="24"/>
        <v/>
      </c>
      <c r="O113" s="42" t="str">
        <f t="shared" si="25"/>
        <v/>
      </c>
      <c r="P113" s="23" t="str">
        <f t="shared" si="26"/>
        <v/>
      </c>
      <c r="Q113" s="93" t="str">
        <f t="shared" si="27"/>
        <v/>
      </c>
      <c r="R113" s="23" t="str">
        <f>IF(K113="","",IF(M113=60,Q113/Age_Group_60_Ave_Adj_WW*100,IF(M113=90,Q113/Age_Group_90_Ave_Adj_WW*100,Q113/Age_Group_120_Ave_Adj_WW*100)))</f>
        <v/>
      </c>
    </row>
    <row r="114" spans="1:18" x14ac:dyDescent="0.2">
      <c r="A114" s="26">
        <v>105</v>
      </c>
      <c r="B114" s="58"/>
      <c r="C114" s="58"/>
      <c r="D114" s="47" t="str">
        <f t="shared" si="21"/>
        <v/>
      </c>
      <c r="E114" s="70"/>
      <c r="F114" s="18"/>
      <c r="G114" s="58"/>
      <c r="H114" s="58"/>
      <c r="I114" s="58"/>
      <c r="J114" s="18"/>
      <c r="K114" s="59"/>
      <c r="L114" s="23" t="str">
        <f t="shared" si="22"/>
        <v/>
      </c>
      <c r="M114" s="23" t="str">
        <f t="shared" si="23"/>
        <v/>
      </c>
      <c r="N114" s="42" t="str">
        <f t="shared" si="24"/>
        <v/>
      </c>
      <c r="O114" s="42" t="str">
        <f t="shared" si="25"/>
        <v/>
      </c>
      <c r="P114" s="23" t="str">
        <f t="shared" si="26"/>
        <v/>
      </c>
      <c r="Q114" s="93" t="str">
        <f t="shared" si="27"/>
        <v/>
      </c>
      <c r="R114" s="23" t="str">
        <f>IF(K114="","",IF(M114=60,Q114/Age_Group_60_Ave_Adj_WW*100,IF(M114=90,Q114/Age_Group_90_Ave_Adj_WW*100,Q114/Age_Group_120_Ave_Adj_WW*100)))</f>
        <v/>
      </c>
    </row>
    <row r="115" spans="1:18" x14ac:dyDescent="0.2">
      <c r="A115" s="26">
        <v>106</v>
      </c>
      <c r="B115" s="58"/>
      <c r="C115" s="58"/>
      <c r="D115" s="47" t="str">
        <f t="shared" si="21"/>
        <v/>
      </c>
      <c r="E115" s="70"/>
      <c r="F115" s="18"/>
      <c r="G115" s="58"/>
      <c r="H115" s="58"/>
      <c r="I115" s="58"/>
      <c r="J115" s="18"/>
      <c r="K115" s="59"/>
      <c r="L115" s="23" t="str">
        <f t="shared" si="22"/>
        <v/>
      </c>
      <c r="M115" s="23" t="str">
        <f t="shared" si="23"/>
        <v/>
      </c>
      <c r="N115" s="42" t="str">
        <f t="shared" si="24"/>
        <v/>
      </c>
      <c r="O115" s="42" t="str">
        <f t="shared" si="25"/>
        <v/>
      </c>
      <c r="P115" s="23" t="str">
        <f t="shared" si="26"/>
        <v/>
      </c>
      <c r="Q115" s="93" t="str">
        <f t="shared" si="27"/>
        <v/>
      </c>
      <c r="R115" s="23" t="str">
        <f>IF(K115="","",IF(M115=60,Q115/Age_Group_60_Ave_Adj_WW*100,IF(M115=90,Q115/Age_Group_90_Ave_Adj_WW*100,Q115/Age_Group_120_Ave_Adj_WW*100)))</f>
        <v/>
      </c>
    </row>
    <row r="116" spans="1:18" x14ac:dyDescent="0.2">
      <c r="A116" s="26">
        <v>107</v>
      </c>
      <c r="B116" s="58"/>
      <c r="C116" s="58"/>
      <c r="D116" s="47" t="str">
        <f t="shared" si="21"/>
        <v/>
      </c>
      <c r="E116" s="70"/>
      <c r="F116" s="18"/>
      <c r="G116" s="58"/>
      <c r="H116" s="58"/>
      <c r="I116" s="58"/>
      <c r="J116" s="18"/>
      <c r="K116" s="59"/>
      <c r="L116" s="23" t="str">
        <f t="shared" si="22"/>
        <v/>
      </c>
      <c r="M116" s="23" t="str">
        <f t="shared" si="23"/>
        <v/>
      </c>
      <c r="N116" s="42" t="str">
        <f t="shared" si="24"/>
        <v/>
      </c>
      <c r="O116" s="42" t="str">
        <f t="shared" si="25"/>
        <v/>
      </c>
      <c r="P116" s="23" t="str">
        <f t="shared" si="26"/>
        <v/>
      </c>
      <c r="Q116" s="93" t="str">
        <f t="shared" si="27"/>
        <v/>
      </c>
      <c r="R116" s="23" t="str">
        <f>IF(K116="","",IF(M116=60,Q116/Age_Group_60_Ave_Adj_WW*100,IF(M116=90,Q116/Age_Group_90_Ave_Adj_WW*100,Q116/Age_Group_120_Ave_Adj_WW*100)))</f>
        <v/>
      </c>
    </row>
    <row r="117" spans="1:18" x14ac:dyDescent="0.2">
      <c r="A117" s="26">
        <v>108</v>
      </c>
      <c r="B117" s="58"/>
      <c r="C117" s="58"/>
      <c r="D117" s="47" t="str">
        <f t="shared" si="21"/>
        <v/>
      </c>
      <c r="E117" s="70"/>
      <c r="F117" s="18"/>
      <c r="G117" s="58"/>
      <c r="H117" s="58"/>
      <c r="I117" s="58"/>
      <c r="J117" s="18"/>
      <c r="K117" s="59"/>
      <c r="L117" s="23" t="str">
        <f t="shared" si="22"/>
        <v/>
      </c>
      <c r="M117" s="23" t="str">
        <f t="shared" si="23"/>
        <v/>
      </c>
      <c r="N117" s="42" t="str">
        <f t="shared" si="24"/>
        <v/>
      </c>
      <c r="O117" s="42" t="str">
        <f t="shared" si="25"/>
        <v/>
      </c>
      <c r="P117" s="23" t="str">
        <f t="shared" si="26"/>
        <v/>
      </c>
      <c r="Q117" s="93" t="str">
        <f t="shared" si="27"/>
        <v/>
      </c>
      <c r="R117" s="23" t="str">
        <f>IF(K117="","",IF(M117=60,Q117/Age_Group_60_Ave_Adj_WW*100,IF(M117=90,Q117/Age_Group_90_Ave_Adj_WW*100,Q117/Age_Group_120_Ave_Adj_WW*100)))</f>
        <v/>
      </c>
    </row>
    <row r="118" spans="1:18" x14ac:dyDescent="0.2">
      <c r="A118" s="26">
        <v>109</v>
      </c>
      <c r="B118" s="58"/>
      <c r="C118" s="58"/>
      <c r="D118" s="47" t="str">
        <f t="shared" si="21"/>
        <v/>
      </c>
      <c r="E118" s="70"/>
      <c r="F118" s="18"/>
      <c r="G118" s="58"/>
      <c r="H118" s="58"/>
      <c r="I118" s="58"/>
      <c r="J118" s="18"/>
      <c r="K118" s="59"/>
      <c r="L118" s="23" t="str">
        <f t="shared" si="22"/>
        <v/>
      </c>
      <c r="M118" s="23" t="str">
        <f t="shared" si="23"/>
        <v/>
      </c>
      <c r="N118" s="42" t="str">
        <f t="shared" si="24"/>
        <v/>
      </c>
      <c r="O118" s="42" t="str">
        <f t="shared" si="25"/>
        <v/>
      </c>
      <c r="P118" s="23" t="str">
        <f t="shared" si="26"/>
        <v/>
      </c>
      <c r="Q118" s="93" t="str">
        <f t="shared" si="27"/>
        <v/>
      </c>
      <c r="R118" s="23" t="str">
        <f>IF(K118="","",IF(M118=60,Q118/Age_Group_60_Ave_Adj_WW*100,IF(M118=90,Q118/Age_Group_90_Ave_Adj_WW*100,Q118/Age_Group_120_Ave_Adj_WW*100)))</f>
        <v/>
      </c>
    </row>
    <row r="119" spans="1:18" x14ac:dyDescent="0.2">
      <c r="A119" s="26">
        <v>110</v>
      </c>
      <c r="B119" s="58"/>
      <c r="C119" s="58"/>
      <c r="D119" s="47" t="str">
        <f t="shared" si="21"/>
        <v/>
      </c>
      <c r="E119" s="70"/>
      <c r="F119" s="18"/>
      <c r="G119" s="58"/>
      <c r="H119" s="58"/>
      <c r="I119" s="58"/>
      <c r="J119" s="18"/>
      <c r="K119" s="59"/>
      <c r="L119" s="23" t="str">
        <f t="shared" si="22"/>
        <v/>
      </c>
      <c r="M119" s="23" t="str">
        <f t="shared" si="23"/>
        <v/>
      </c>
      <c r="N119" s="42" t="str">
        <f t="shared" si="24"/>
        <v/>
      </c>
      <c r="O119" s="42" t="str">
        <f t="shared" si="25"/>
        <v/>
      </c>
      <c r="P119" s="23" t="str">
        <f t="shared" si="26"/>
        <v/>
      </c>
      <c r="Q119" s="93" t="str">
        <f t="shared" si="27"/>
        <v/>
      </c>
      <c r="R119" s="23" t="str">
        <f>IF(K119="","",IF(M119=60,Q119/Age_Group_60_Ave_Adj_WW*100,IF(M119=90,Q119/Age_Group_90_Ave_Adj_WW*100,Q119/Age_Group_120_Ave_Adj_WW*100)))</f>
        <v/>
      </c>
    </row>
    <row r="120" spans="1:18" x14ac:dyDescent="0.2">
      <c r="A120" s="26">
        <v>111</v>
      </c>
      <c r="B120" s="58"/>
      <c r="C120" s="58"/>
      <c r="D120" s="47" t="str">
        <f t="shared" si="21"/>
        <v/>
      </c>
      <c r="E120" s="70"/>
      <c r="F120" s="18"/>
      <c r="G120" s="58"/>
      <c r="H120" s="58"/>
      <c r="I120" s="58"/>
      <c r="J120" s="18"/>
      <c r="K120" s="59"/>
      <c r="L120" s="23" t="str">
        <f t="shared" si="22"/>
        <v/>
      </c>
      <c r="M120" s="23" t="str">
        <f t="shared" si="23"/>
        <v/>
      </c>
      <c r="N120" s="42" t="str">
        <f t="shared" si="24"/>
        <v/>
      </c>
      <c r="O120" s="42" t="str">
        <f t="shared" si="25"/>
        <v/>
      </c>
      <c r="P120" s="23" t="str">
        <f t="shared" si="26"/>
        <v/>
      </c>
      <c r="Q120" s="93" t="str">
        <f t="shared" si="27"/>
        <v/>
      </c>
      <c r="R120" s="23" t="str">
        <f>IF(K120="","",IF(M120=60,Q120/Age_Group_60_Ave_Adj_WW*100,IF(M120=90,Q120/Age_Group_90_Ave_Adj_WW*100,Q120/Age_Group_120_Ave_Adj_WW*100)))</f>
        <v/>
      </c>
    </row>
    <row r="121" spans="1:18" x14ac:dyDescent="0.2">
      <c r="A121" s="26">
        <v>112</v>
      </c>
      <c r="B121" s="58"/>
      <c r="C121" s="58"/>
      <c r="D121" s="47" t="str">
        <f t="shared" si="21"/>
        <v/>
      </c>
      <c r="E121" s="70"/>
      <c r="F121" s="18"/>
      <c r="G121" s="58"/>
      <c r="H121" s="58"/>
      <c r="I121" s="58"/>
      <c r="J121" s="18"/>
      <c r="K121" s="59"/>
      <c r="L121" s="23" t="str">
        <f t="shared" si="22"/>
        <v/>
      </c>
      <c r="M121" s="23" t="str">
        <f t="shared" si="23"/>
        <v/>
      </c>
      <c r="N121" s="42" t="str">
        <f t="shared" si="24"/>
        <v/>
      </c>
      <c r="O121" s="42" t="str">
        <f t="shared" si="25"/>
        <v/>
      </c>
      <c r="P121" s="23" t="str">
        <f t="shared" si="26"/>
        <v/>
      </c>
      <c r="Q121" s="93" t="str">
        <f t="shared" si="27"/>
        <v/>
      </c>
      <c r="R121" s="23" t="str">
        <f>IF(K121="","",IF(M121=60,Q121/Age_Group_60_Ave_Adj_WW*100,IF(M121=90,Q121/Age_Group_90_Ave_Adj_WW*100,Q121/Age_Group_120_Ave_Adj_WW*100)))</f>
        <v/>
      </c>
    </row>
    <row r="122" spans="1:18" x14ac:dyDescent="0.2">
      <c r="A122" s="26">
        <v>113</v>
      </c>
      <c r="B122" s="58"/>
      <c r="C122" s="58"/>
      <c r="D122" s="47" t="str">
        <f t="shared" si="21"/>
        <v/>
      </c>
      <c r="E122" s="70"/>
      <c r="F122" s="18"/>
      <c r="G122" s="58"/>
      <c r="H122" s="58"/>
      <c r="I122" s="58"/>
      <c r="J122" s="18"/>
      <c r="K122" s="59"/>
      <c r="L122" s="23" t="str">
        <f t="shared" si="22"/>
        <v/>
      </c>
      <c r="M122" s="23" t="str">
        <f t="shared" si="23"/>
        <v/>
      </c>
      <c r="N122" s="42" t="str">
        <f t="shared" si="24"/>
        <v/>
      </c>
      <c r="O122" s="42" t="str">
        <f t="shared" si="25"/>
        <v/>
      </c>
      <c r="P122" s="23" t="str">
        <f t="shared" si="26"/>
        <v/>
      </c>
      <c r="Q122" s="93" t="str">
        <f t="shared" si="27"/>
        <v/>
      </c>
      <c r="R122" s="23" t="str">
        <f>IF(K122="","",IF(M122=60,Q122/Age_Group_60_Ave_Adj_WW*100,IF(M122=90,Q122/Age_Group_90_Ave_Adj_WW*100,Q122/Age_Group_120_Ave_Adj_WW*100)))</f>
        <v/>
      </c>
    </row>
    <row r="123" spans="1:18" x14ac:dyDescent="0.2">
      <c r="A123" s="26">
        <v>114</v>
      </c>
      <c r="B123" s="58"/>
      <c r="C123" s="58"/>
      <c r="D123" s="47" t="str">
        <f t="shared" si="21"/>
        <v/>
      </c>
      <c r="E123" s="70"/>
      <c r="F123" s="18"/>
      <c r="G123" s="58"/>
      <c r="H123" s="58"/>
      <c r="I123" s="58"/>
      <c r="J123" s="18"/>
      <c r="K123" s="59"/>
      <c r="L123" s="23" t="str">
        <f t="shared" si="22"/>
        <v/>
      </c>
      <c r="M123" s="23" t="str">
        <f t="shared" si="23"/>
        <v/>
      </c>
      <c r="N123" s="42" t="str">
        <f t="shared" si="24"/>
        <v/>
      </c>
      <c r="O123" s="42" t="str">
        <f t="shared" si="25"/>
        <v/>
      </c>
      <c r="P123" s="23" t="str">
        <f t="shared" si="26"/>
        <v/>
      </c>
      <c r="Q123" s="93" t="str">
        <f t="shared" si="27"/>
        <v/>
      </c>
      <c r="R123" s="23" t="str">
        <f>IF(K123="","",IF(M123=60,Q123/Age_Group_60_Ave_Adj_WW*100,IF(M123=90,Q123/Age_Group_90_Ave_Adj_WW*100,Q123/Age_Group_120_Ave_Adj_WW*100)))</f>
        <v/>
      </c>
    </row>
    <row r="124" spans="1:18" x14ac:dyDescent="0.2">
      <c r="A124" s="26">
        <v>115</v>
      </c>
      <c r="B124" s="58"/>
      <c r="C124" s="58"/>
      <c r="D124" s="47" t="str">
        <f t="shared" si="21"/>
        <v/>
      </c>
      <c r="E124" s="70"/>
      <c r="F124" s="18"/>
      <c r="G124" s="58"/>
      <c r="H124" s="58"/>
      <c r="I124" s="58"/>
      <c r="J124" s="18"/>
      <c r="K124" s="59"/>
      <c r="L124" s="23" t="str">
        <f t="shared" si="22"/>
        <v/>
      </c>
      <c r="M124" s="23" t="str">
        <f t="shared" si="23"/>
        <v/>
      </c>
      <c r="N124" s="42" t="str">
        <f t="shared" si="24"/>
        <v/>
      </c>
      <c r="O124" s="42" t="str">
        <f t="shared" si="25"/>
        <v/>
      </c>
      <c r="P124" s="23" t="str">
        <f t="shared" si="26"/>
        <v/>
      </c>
      <c r="Q124" s="93" t="str">
        <f t="shared" si="27"/>
        <v/>
      </c>
      <c r="R124" s="23" t="str">
        <f>IF(K124="","",IF(M124=60,Q124/Age_Group_60_Ave_Adj_WW*100,IF(M124=90,Q124/Age_Group_90_Ave_Adj_WW*100,Q124/Age_Group_120_Ave_Adj_WW*100)))</f>
        <v/>
      </c>
    </row>
    <row r="125" spans="1:18" x14ac:dyDescent="0.2">
      <c r="A125" s="26">
        <v>116</v>
      </c>
      <c r="B125" s="58"/>
      <c r="C125" s="58"/>
      <c r="D125" s="47" t="str">
        <f t="shared" si="21"/>
        <v/>
      </c>
      <c r="E125" s="70"/>
      <c r="F125" s="18"/>
      <c r="G125" s="58"/>
      <c r="H125" s="58"/>
      <c r="I125" s="58"/>
      <c r="J125" s="18"/>
      <c r="K125" s="59"/>
      <c r="L125" s="23" t="str">
        <f t="shared" si="22"/>
        <v/>
      </c>
      <c r="M125" s="23" t="str">
        <f t="shared" si="23"/>
        <v/>
      </c>
      <c r="N125" s="42" t="str">
        <f t="shared" si="24"/>
        <v/>
      </c>
      <c r="O125" s="42" t="str">
        <f t="shared" si="25"/>
        <v/>
      </c>
      <c r="P125" s="23" t="str">
        <f t="shared" si="26"/>
        <v/>
      </c>
      <c r="Q125" s="93" t="str">
        <f t="shared" si="27"/>
        <v/>
      </c>
      <c r="R125" s="23" t="str">
        <f>IF(K125="","",IF(M125=60,Q125/Age_Group_60_Ave_Adj_WW*100,IF(M125=90,Q125/Age_Group_90_Ave_Adj_WW*100,Q125/Age_Group_120_Ave_Adj_WW*100)))</f>
        <v/>
      </c>
    </row>
    <row r="126" spans="1:18" x14ac:dyDescent="0.2">
      <c r="A126" s="26">
        <v>117</v>
      </c>
      <c r="B126" s="58"/>
      <c r="C126" s="58"/>
      <c r="D126" s="47" t="str">
        <f t="shared" si="21"/>
        <v/>
      </c>
      <c r="E126" s="70"/>
      <c r="F126" s="18"/>
      <c r="G126" s="58"/>
      <c r="H126" s="58"/>
      <c r="I126" s="58"/>
      <c r="J126" s="18"/>
      <c r="K126" s="59"/>
      <c r="L126" s="23" t="str">
        <f t="shared" si="22"/>
        <v/>
      </c>
      <c r="M126" s="23" t="str">
        <f t="shared" si="23"/>
        <v/>
      </c>
      <c r="N126" s="42" t="str">
        <f t="shared" si="24"/>
        <v/>
      </c>
      <c r="O126" s="42" t="str">
        <f t="shared" si="25"/>
        <v/>
      </c>
      <c r="P126" s="23" t="str">
        <f t="shared" si="26"/>
        <v/>
      </c>
      <c r="Q126" s="93" t="str">
        <f t="shared" si="27"/>
        <v/>
      </c>
      <c r="R126" s="23" t="str">
        <f>IF(K126="","",IF(M126=60,Q126/Age_Group_60_Ave_Adj_WW*100,IF(M126=90,Q126/Age_Group_90_Ave_Adj_WW*100,Q126/Age_Group_120_Ave_Adj_WW*100)))</f>
        <v/>
      </c>
    </row>
    <row r="127" spans="1:18" x14ac:dyDescent="0.2">
      <c r="A127" s="26">
        <v>118</v>
      </c>
      <c r="B127" s="58"/>
      <c r="C127" s="58"/>
      <c r="D127" s="47" t="str">
        <f t="shared" si="21"/>
        <v/>
      </c>
      <c r="E127" s="70"/>
      <c r="F127" s="18"/>
      <c r="G127" s="58"/>
      <c r="H127" s="58"/>
      <c r="I127" s="58"/>
      <c r="J127" s="18"/>
      <c r="K127" s="59"/>
      <c r="L127" s="23" t="str">
        <f t="shared" si="22"/>
        <v/>
      </c>
      <c r="M127" s="23" t="str">
        <f t="shared" si="23"/>
        <v/>
      </c>
      <c r="N127" s="42" t="str">
        <f t="shared" si="24"/>
        <v/>
      </c>
      <c r="O127" s="42" t="str">
        <f t="shared" si="25"/>
        <v/>
      </c>
      <c r="P127" s="23" t="str">
        <f t="shared" si="26"/>
        <v/>
      </c>
      <c r="Q127" s="93" t="str">
        <f t="shared" si="27"/>
        <v/>
      </c>
      <c r="R127" s="23" t="str">
        <f>IF(K127="","",IF(M127=60,Q127/Age_Group_60_Ave_Adj_WW*100,IF(M127=90,Q127/Age_Group_90_Ave_Adj_WW*100,Q127/Age_Group_120_Ave_Adj_WW*100)))</f>
        <v/>
      </c>
    </row>
    <row r="128" spans="1:18" x14ac:dyDescent="0.2">
      <c r="A128" s="26">
        <v>119</v>
      </c>
      <c r="B128" s="58"/>
      <c r="C128" s="58"/>
      <c r="D128" s="47" t="str">
        <f t="shared" si="21"/>
        <v/>
      </c>
      <c r="E128" s="70"/>
      <c r="F128" s="18"/>
      <c r="G128" s="58"/>
      <c r="H128" s="58"/>
      <c r="I128" s="58"/>
      <c r="J128" s="18"/>
      <c r="K128" s="59"/>
      <c r="L128" s="23" t="str">
        <f t="shared" si="22"/>
        <v/>
      </c>
      <c r="M128" s="23" t="str">
        <f t="shared" si="23"/>
        <v/>
      </c>
      <c r="N128" s="42" t="str">
        <f t="shared" si="24"/>
        <v/>
      </c>
      <c r="O128" s="42" t="str">
        <f t="shared" si="25"/>
        <v/>
      </c>
      <c r="P128" s="23" t="str">
        <f t="shared" si="26"/>
        <v/>
      </c>
      <c r="Q128" s="93" t="str">
        <f t="shared" si="27"/>
        <v/>
      </c>
      <c r="R128" s="23" t="str">
        <f>IF(K128="","",IF(M128=60,Q128/Age_Group_60_Ave_Adj_WW*100,IF(M128=90,Q128/Age_Group_90_Ave_Adj_WW*100,Q128/Age_Group_120_Ave_Adj_WW*100)))</f>
        <v/>
      </c>
    </row>
    <row r="129" spans="1:18" x14ac:dyDescent="0.2">
      <c r="A129" s="26">
        <v>120</v>
      </c>
      <c r="B129" s="58"/>
      <c r="C129" s="58"/>
      <c r="D129" s="47" t="str">
        <f t="shared" si="21"/>
        <v/>
      </c>
      <c r="E129" s="70"/>
      <c r="F129" s="18"/>
      <c r="G129" s="58"/>
      <c r="H129" s="58"/>
      <c r="I129" s="58"/>
      <c r="J129" s="18"/>
      <c r="K129" s="59"/>
      <c r="L129" s="23" t="str">
        <f t="shared" si="22"/>
        <v/>
      </c>
      <c r="M129" s="23" t="str">
        <f t="shared" si="23"/>
        <v/>
      </c>
      <c r="N129" s="42" t="str">
        <f t="shared" si="24"/>
        <v/>
      </c>
      <c r="O129" s="42" t="str">
        <f t="shared" si="25"/>
        <v/>
      </c>
      <c r="P129" s="23" t="str">
        <f t="shared" si="26"/>
        <v/>
      </c>
      <c r="Q129" s="93" t="str">
        <f t="shared" si="27"/>
        <v/>
      </c>
      <c r="R129" s="23" t="str">
        <f>IF(K129="","",IF(M129=60,Q129/Age_Group_60_Ave_Adj_WW*100,IF(M129=90,Q129/Age_Group_90_Ave_Adj_WW*100,Q129/Age_Group_120_Ave_Adj_WW*100)))</f>
        <v/>
      </c>
    </row>
    <row r="130" spans="1:18" x14ac:dyDescent="0.2">
      <c r="A130" s="26">
        <v>121</v>
      </c>
      <c r="B130" s="58"/>
      <c r="C130" s="58"/>
      <c r="D130" s="47" t="str">
        <f t="shared" si="21"/>
        <v/>
      </c>
      <c r="E130" s="70"/>
      <c r="F130" s="18"/>
      <c r="G130" s="58"/>
      <c r="H130" s="58"/>
      <c r="I130" s="58"/>
      <c r="J130" s="18"/>
      <c r="K130" s="59"/>
      <c r="L130" s="23" t="str">
        <f t="shared" si="22"/>
        <v/>
      </c>
      <c r="M130" s="23" t="str">
        <f t="shared" si="23"/>
        <v/>
      </c>
      <c r="N130" s="42" t="str">
        <f t="shared" si="24"/>
        <v/>
      </c>
      <c r="O130" s="42" t="str">
        <f t="shared" si="25"/>
        <v/>
      </c>
      <c r="P130" s="23" t="str">
        <f t="shared" si="26"/>
        <v/>
      </c>
      <c r="Q130" s="93" t="str">
        <f t="shared" si="27"/>
        <v/>
      </c>
      <c r="R130" s="23" t="str">
        <f>IF(K130="","",IF(M130=60,Q130/Age_Group_60_Ave_Adj_WW*100,IF(M130=90,Q130/Age_Group_90_Ave_Adj_WW*100,Q130/Age_Group_120_Ave_Adj_WW*100)))</f>
        <v/>
      </c>
    </row>
    <row r="131" spans="1:18" x14ac:dyDescent="0.2">
      <c r="A131" s="26">
        <v>122</v>
      </c>
      <c r="B131" s="58"/>
      <c r="C131" s="58"/>
      <c r="D131" s="47" t="str">
        <f t="shared" si="21"/>
        <v/>
      </c>
      <c r="E131" s="70"/>
      <c r="F131" s="18"/>
      <c r="G131" s="58"/>
      <c r="H131" s="58"/>
      <c r="I131" s="58"/>
      <c r="J131" s="18"/>
      <c r="K131" s="59"/>
      <c r="L131" s="23" t="str">
        <f t="shared" si="22"/>
        <v/>
      </c>
      <c r="M131" s="23" t="str">
        <f t="shared" si="23"/>
        <v/>
      </c>
      <c r="N131" s="42" t="str">
        <f t="shared" si="24"/>
        <v/>
      </c>
      <c r="O131" s="42" t="str">
        <f t="shared" si="25"/>
        <v/>
      </c>
      <c r="P131" s="23" t="str">
        <f t="shared" si="26"/>
        <v/>
      </c>
      <c r="Q131" s="93" t="str">
        <f t="shared" si="27"/>
        <v/>
      </c>
      <c r="R131" s="23" t="str">
        <f>IF(K131="","",IF(M131=60,Q131/Age_Group_60_Ave_Adj_WW*100,IF(M131=90,Q131/Age_Group_90_Ave_Adj_WW*100,Q131/Age_Group_120_Ave_Adj_WW*100)))</f>
        <v/>
      </c>
    </row>
    <row r="132" spans="1:18" x14ac:dyDescent="0.2">
      <c r="A132" s="26">
        <v>123</v>
      </c>
      <c r="B132" s="58"/>
      <c r="C132" s="58"/>
      <c r="D132" s="47" t="str">
        <f t="shared" si="21"/>
        <v/>
      </c>
      <c r="E132" s="70"/>
      <c r="F132" s="18"/>
      <c r="G132" s="58"/>
      <c r="H132" s="58"/>
      <c r="I132" s="58"/>
      <c r="J132" s="18"/>
      <c r="K132" s="59"/>
      <c r="L132" s="23" t="str">
        <f t="shared" si="22"/>
        <v/>
      </c>
      <c r="M132" s="23" t="str">
        <f t="shared" si="23"/>
        <v/>
      </c>
      <c r="N132" s="42" t="str">
        <f t="shared" si="24"/>
        <v/>
      </c>
      <c r="O132" s="42" t="str">
        <f t="shared" si="25"/>
        <v/>
      </c>
      <c r="P132" s="23" t="str">
        <f t="shared" si="26"/>
        <v/>
      </c>
      <c r="Q132" s="93" t="str">
        <f t="shared" si="27"/>
        <v/>
      </c>
      <c r="R132" s="23" t="str">
        <f>IF(K132="","",IF(M132=60,Q132/Age_Group_60_Ave_Adj_WW*100,IF(M132=90,Q132/Age_Group_90_Ave_Adj_WW*100,Q132/Age_Group_120_Ave_Adj_WW*100)))</f>
        <v/>
      </c>
    </row>
    <row r="133" spans="1:18" x14ac:dyDescent="0.2">
      <c r="A133" s="26">
        <v>124</v>
      </c>
      <c r="B133" s="58"/>
      <c r="C133" s="58"/>
      <c r="D133" s="47" t="str">
        <f t="shared" si="21"/>
        <v/>
      </c>
      <c r="E133" s="70"/>
      <c r="F133" s="18"/>
      <c r="G133" s="58"/>
      <c r="H133" s="58"/>
      <c r="I133" s="58"/>
      <c r="J133" s="18"/>
      <c r="K133" s="59"/>
      <c r="L133" s="23" t="str">
        <f t="shared" si="22"/>
        <v/>
      </c>
      <c r="M133" s="23" t="str">
        <f t="shared" si="23"/>
        <v/>
      </c>
      <c r="N133" s="42" t="str">
        <f t="shared" si="24"/>
        <v/>
      </c>
      <c r="O133" s="42" t="str">
        <f t="shared" si="25"/>
        <v/>
      </c>
      <c r="P133" s="23" t="str">
        <f t="shared" si="26"/>
        <v/>
      </c>
      <c r="Q133" s="93" t="str">
        <f t="shared" si="27"/>
        <v/>
      </c>
      <c r="R133" s="23" t="str">
        <f>IF(K133="","",IF(M133=60,Q133/Age_Group_60_Ave_Adj_WW*100,IF(M133=90,Q133/Age_Group_90_Ave_Adj_WW*100,Q133/Age_Group_120_Ave_Adj_WW*100)))</f>
        <v/>
      </c>
    </row>
    <row r="134" spans="1:18" x14ac:dyDescent="0.2">
      <c r="A134" s="26">
        <v>125</v>
      </c>
      <c r="B134" s="58"/>
      <c r="C134" s="58"/>
      <c r="D134" s="47" t="str">
        <f t="shared" si="21"/>
        <v/>
      </c>
      <c r="E134" s="70"/>
      <c r="F134" s="18"/>
      <c r="G134" s="58"/>
      <c r="H134" s="58"/>
      <c r="I134" s="58"/>
      <c r="J134" s="18"/>
      <c r="K134" s="59"/>
      <c r="L134" s="23" t="str">
        <f t="shared" si="22"/>
        <v/>
      </c>
      <c r="M134" s="23" t="str">
        <f t="shared" si="23"/>
        <v/>
      </c>
      <c r="N134" s="42" t="str">
        <f t="shared" si="24"/>
        <v/>
      </c>
      <c r="O134" s="42" t="str">
        <f t="shared" si="25"/>
        <v/>
      </c>
      <c r="P134" s="23" t="str">
        <f t="shared" si="26"/>
        <v/>
      </c>
      <c r="Q134" s="93" t="str">
        <f t="shared" si="27"/>
        <v/>
      </c>
      <c r="R134" s="23" t="str">
        <f>IF(K134="","",IF(M134=60,Q134/Age_Group_60_Ave_Adj_WW*100,IF(M134=90,Q134/Age_Group_90_Ave_Adj_WW*100,Q134/Age_Group_120_Ave_Adj_WW*100)))</f>
        <v/>
      </c>
    </row>
    <row r="135" spans="1:18" x14ac:dyDescent="0.2">
      <c r="A135" s="26">
        <v>126</v>
      </c>
      <c r="B135" s="58"/>
      <c r="C135" s="58"/>
      <c r="D135" s="47" t="str">
        <f t="shared" si="21"/>
        <v/>
      </c>
      <c r="E135" s="70"/>
      <c r="F135" s="18"/>
      <c r="G135" s="58"/>
      <c r="H135" s="58"/>
      <c r="I135" s="58"/>
      <c r="J135" s="18"/>
      <c r="K135" s="59"/>
      <c r="L135" s="23" t="str">
        <f t="shared" si="22"/>
        <v/>
      </c>
      <c r="M135" s="23" t="str">
        <f t="shared" si="23"/>
        <v/>
      </c>
      <c r="N135" s="42" t="str">
        <f t="shared" si="24"/>
        <v/>
      </c>
      <c r="O135" s="42" t="str">
        <f t="shared" si="25"/>
        <v/>
      </c>
      <c r="P135" s="23" t="str">
        <f t="shared" si="26"/>
        <v/>
      </c>
      <c r="Q135" s="93" t="str">
        <f t="shared" si="27"/>
        <v/>
      </c>
      <c r="R135" s="23" t="str">
        <f>IF(K135="","",IF(M135=60,Q135/Age_Group_60_Ave_Adj_WW*100,IF(M135=90,Q135/Age_Group_90_Ave_Adj_WW*100,Q135/Age_Group_120_Ave_Adj_WW*100)))</f>
        <v/>
      </c>
    </row>
    <row r="136" spans="1:18" x14ac:dyDescent="0.2">
      <c r="A136" s="26">
        <v>127</v>
      </c>
      <c r="B136" s="58"/>
      <c r="C136" s="58"/>
      <c r="D136" s="47" t="str">
        <f t="shared" si="21"/>
        <v/>
      </c>
      <c r="E136" s="70"/>
      <c r="F136" s="18"/>
      <c r="G136" s="58"/>
      <c r="H136" s="58"/>
      <c r="I136" s="58"/>
      <c r="J136" s="18"/>
      <c r="K136" s="59"/>
      <c r="L136" s="23" t="str">
        <f t="shared" si="22"/>
        <v/>
      </c>
      <c r="M136" s="23" t="str">
        <f t="shared" si="23"/>
        <v/>
      </c>
      <c r="N136" s="42" t="str">
        <f t="shared" si="24"/>
        <v/>
      </c>
      <c r="O136" s="42" t="str">
        <f t="shared" si="25"/>
        <v/>
      </c>
      <c r="P136" s="23" t="str">
        <f t="shared" si="26"/>
        <v/>
      </c>
      <c r="Q136" s="93" t="str">
        <f t="shared" si="27"/>
        <v/>
      </c>
      <c r="R136" s="23" t="str">
        <f>IF(K136="","",IF(M136=60,Q136/Age_Group_60_Ave_Adj_WW*100,IF(M136=90,Q136/Age_Group_90_Ave_Adj_WW*100,Q136/Age_Group_120_Ave_Adj_WW*100)))</f>
        <v/>
      </c>
    </row>
    <row r="137" spans="1:18" x14ac:dyDescent="0.2">
      <c r="A137" s="26">
        <v>128</v>
      </c>
      <c r="B137" s="58"/>
      <c r="C137" s="58"/>
      <c r="D137" s="47" t="str">
        <f t="shared" si="21"/>
        <v/>
      </c>
      <c r="E137" s="70"/>
      <c r="F137" s="18"/>
      <c r="G137" s="58"/>
      <c r="H137" s="58"/>
      <c r="I137" s="58"/>
      <c r="J137" s="18"/>
      <c r="K137" s="59"/>
      <c r="L137" s="23" t="str">
        <f t="shared" si="22"/>
        <v/>
      </c>
      <c r="M137" s="23" t="str">
        <f t="shared" si="23"/>
        <v/>
      </c>
      <c r="N137" s="42" t="str">
        <f t="shared" si="24"/>
        <v/>
      </c>
      <c r="O137" s="42" t="str">
        <f t="shared" si="25"/>
        <v/>
      </c>
      <c r="P137" s="23" t="str">
        <f t="shared" si="26"/>
        <v/>
      </c>
      <c r="Q137" s="93" t="str">
        <f t="shared" si="27"/>
        <v/>
      </c>
      <c r="R137" s="23" t="str">
        <f>IF(K137="","",IF(M137=60,Q137/Age_Group_60_Ave_Adj_WW*100,IF(M137=90,Q137/Age_Group_90_Ave_Adj_WW*100,Q137/Age_Group_120_Ave_Adj_WW*100)))</f>
        <v/>
      </c>
    </row>
    <row r="138" spans="1:18" x14ac:dyDescent="0.2">
      <c r="A138" s="26">
        <v>129</v>
      </c>
      <c r="B138" s="58"/>
      <c r="C138" s="58"/>
      <c r="D138" s="47" t="str">
        <f t="shared" ref="D138:D169" si="28">IF(C138="","",VLOOKUP(F138-VLOOKUP(C138,Doe_Data_Table,3,FALSE),Age_Of_Dam_Table,2))</f>
        <v/>
      </c>
      <c r="E138" s="70"/>
      <c r="F138" s="18"/>
      <c r="G138" s="58"/>
      <c r="H138" s="58"/>
      <c r="I138" s="58"/>
      <c r="J138" s="18"/>
      <c r="K138" s="59"/>
      <c r="L138" s="23" t="str">
        <f t="shared" ref="L138:L169" si="29">IF(OR(F138="",J138=""),"",J138-F138)</f>
        <v/>
      </c>
      <c r="M138" s="23" t="str">
        <f t="shared" ref="M138:M169" si="30">IF(L138="","",VLOOKUP(L138,Age_Group_Table,2))</f>
        <v/>
      </c>
      <c r="N138" s="42" t="str">
        <f t="shared" ref="N138:N169" si="31">IF(K138="","",K138/L138)</f>
        <v/>
      </c>
      <c r="O138" s="42" t="str">
        <f t="shared" ref="O138:O169" si="32">IF(OR(I138="",K138="",L138=""),"",(K138-I138)/L138)</f>
        <v/>
      </c>
      <c r="P138" s="23" t="str">
        <f t="shared" ref="P138:P169" si="33">IF(K138="","",IF(I138="",N138*M138,O138*M138+I138))</f>
        <v/>
      </c>
      <c r="Q138" s="93" t="str">
        <f t="shared" ref="Q138:Q169" si="34">IF($P138="","",$P138*VLOOKUP($G138,Sex_of_Kid_Adj_Factors_Table,2)*VLOOKUP($D138,Age_of_Dam_Adj_Factors_Table,2)*VLOOKUP($H138,Birth__Rearing_Type_Adj_Factors_Table,2))</f>
        <v/>
      </c>
      <c r="R138" s="23" t="str">
        <f>IF(K138="","",IF(M138=60,Q138/Age_Group_60_Ave_Adj_WW*100,IF(M138=90,Q138/Age_Group_90_Ave_Adj_WW*100,Q138/Age_Group_120_Ave_Adj_WW*100)))</f>
        <v/>
      </c>
    </row>
    <row r="139" spans="1:18" x14ac:dyDescent="0.2">
      <c r="A139" s="26">
        <v>130</v>
      </c>
      <c r="B139" s="58"/>
      <c r="C139" s="58"/>
      <c r="D139" s="47" t="str">
        <f t="shared" si="28"/>
        <v/>
      </c>
      <c r="E139" s="70"/>
      <c r="F139" s="18"/>
      <c r="G139" s="58"/>
      <c r="H139" s="58"/>
      <c r="I139" s="58"/>
      <c r="J139" s="18"/>
      <c r="K139" s="59"/>
      <c r="L139" s="23" t="str">
        <f t="shared" si="29"/>
        <v/>
      </c>
      <c r="M139" s="23" t="str">
        <f t="shared" si="30"/>
        <v/>
      </c>
      <c r="N139" s="42" t="str">
        <f t="shared" si="31"/>
        <v/>
      </c>
      <c r="O139" s="42" t="str">
        <f t="shared" si="32"/>
        <v/>
      </c>
      <c r="P139" s="23" t="str">
        <f t="shared" si="33"/>
        <v/>
      </c>
      <c r="Q139" s="93" t="str">
        <f t="shared" si="34"/>
        <v/>
      </c>
      <c r="R139" s="23" t="str">
        <f>IF(K139="","",IF(M139=60,Q139/Age_Group_60_Ave_Adj_WW*100,IF(M139=90,Q139/Age_Group_90_Ave_Adj_WW*100,Q139/Age_Group_120_Ave_Adj_WW*100)))</f>
        <v/>
      </c>
    </row>
    <row r="140" spans="1:18" x14ac:dyDescent="0.2">
      <c r="A140" s="26">
        <v>131</v>
      </c>
      <c r="B140" s="58"/>
      <c r="C140" s="58"/>
      <c r="D140" s="47" t="str">
        <f t="shared" si="28"/>
        <v/>
      </c>
      <c r="E140" s="70"/>
      <c r="F140" s="18"/>
      <c r="G140" s="58"/>
      <c r="H140" s="58"/>
      <c r="I140" s="58"/>
      <c r="J140" s="18"/>
      <c r="K140" s="59"/>
      <c r="L140" s="23" t="str">
        <f t="shared" si="29"/>
        <v/>
      </c>
      <c r="M140" s="23" t="str">
        <f t="shared" si="30"/>
        <v/>
      </c>
      <c r="N140" s="42" t="str">
        <f t="shared" si="31"/>
        <v/>
      </c>
      <c r="O140" s="42" t="str">
        <f t="shared" si="32"/>
        <v/>
      </c>
      <c r="P140" s="23" t="str">
        <f t="shared" si="33"/>
        <v/>
      </c>
      <c r="Q140" s="93" t="str">
        <f t="shared" si="34"/>
        <v/>
      </c>
      <c r="R140" s="23" t="str">
        <f>IF(K140="","",IF(M140=60,Q140/Age_Group_60_Ave_Adj_WW*100,IF(M140=90,Q140/Age_Group_90_Ave_Adj_WW*100,Q140/Age_Group_120_Ave_Adj_WW*100)))</f>
        <v/>
      </c>
    </row>
    <row r="141" spans="1:18" x14ac:dyDescent="0.2">
      <c r="A141" s="26">
        <v>132</v>
      </c>
      <c r="B141" s="58"/>
      <c r="C141" s="58"/>
      <c r="D141" s="47" t="str">
        <f t="shared" si="28"/>
        <v/>
      </c>
      <c r="E141" s="70"/>
      <c r="F141" s="18"/>
      <c r="G141" s="58"/>
      <c r="H141" s="58"/>
      <c r="I141" s="58"/>
      <c r="J141" s="18"/>
      <c r="K141" s="59"/>
      <c r="L141" s="23" t="str">
        <f t="shared" si="29"/>
        <v/>
      </c>
      <c r="M141" s="23" t="str">
        <f t="shared" si="30"/>
        <v/>
      </c>
      <c r="N141" s="42" t="str">
        <f t="shared" si="31"/>
        <v/>
      </c>
      <c r="O141" s="42" t="str">
        <f t="shared" si="32"/>
        <v/>
      </c>
      <c r="P141" s="23" t="str">
        <f t="shared" si="33"/>
        <v/>
      </c>
      <c r="Q141" s="93" t="str">
        <f t="shared" si="34"/>
        <v/>
      </c>
      <c r="R141" s="23" t="str">
        <f>IF(K141="","",IF(M141=60,Q141/Age_Group_60_Ave_Adj_WW*100,IF(M141=90,Q141/Age_Group_90_Ave_Adj_WW*100,Q141/Age_Group_120_Ave_Adj_WW*100)))</f>
        <v/>
      </c>
    </row>
    <row r="142" spans="1:18" x14ac:dyDescent="0.2">
      <c r="A142" s="26">
        <v>133</v>
      </c>
      <c r="B142" s="58"/>
      <c r="C142" s="58"/>
      <c r="D142" s="47" t="str">
        <f t="shared" si="28"/>
        <v/>
      </c>
      <c r="E142" s="70"/>
      <c r="F142" s="18"/>
      <c r="G142" s="58"/>
      <c r="H142" s="58"/>
      <c r="I142" s="58"/>
      <c r="J142" s="18"/>
      <c r="K142" s="59"/>
      <c r="L142" s="23" t="str">
        <f t="shared" si="29"/>
        <v/>
      </c>
      <c r="M142" s="23" t="str">
        <f t="shared" si="30"/>
        <v/>
      </c>
      <c r="N142" s="42" t="str">
        <f t="shared" si="31"/>
        <v/>
      </c>
      <c r="O142" s="42" t="str">
        <f t="shared" si="32"/>
        <v/>
      </c>
      <c r="P142" s="23" t="str">
        <f t="shared" si="33"/>
        <v/>
      </c>
      <c r="Q142" s="93" t="str">
        <f t="shared" si="34"/>
        <v/>
      </c>
      <c r="R142" s="23" t="str">
        <f>IF(K142="","",IF(M142=60,Q142/Age_Group_60_Ave_Adj_WW*100,IF(M142=90,Q142/Age_Group_90_Ave_Adj_WW*100,Q142/Age_Group_120_Ave_Adj_WW*100)))</f>
        <v/>
      </c>
    </row>
    <row r="143" spans="1:18" x14ac:dyDescent="0.2">
      <c r="A143" s="26">
        <v>134</v>
      </c>
      <c r="B143" s="58"/>
      <c r="C143" s="58"/>
      <c r="D143" s="47" t="str">
        <f t="shared" si="28"/>
        <v/>
      </c>
      <c r="E143" s="70"/>
      <c r="F143" s="18"/>
      <c r="G143" s="58"/>
      <c r="H143" s="58"/>
      <c r="I143" s="58"/>
      <c r="J143" s="18"/>
      <c r="K143" s="59"/>
      <c r="L143" s="23" t="str">
        <f t="shared" si="29"/>
        <v/>
      </c>
      <c r="M143" s="23" t="str">
        <f t="shared" si="30"/>
        <v/>
      </c>
      <c r="N143" s="42" t="str">
        <f t="shared" si="31"/>
        <v/>
      </c>
      <c r="O143" s="42" t="str">
        <f t="shared" si="32"/>
        <v/>
      </c>
      <c r="P143" s="23" t="str">
        <f t="shared" si="33"/>
        <v/>
      </c>
      <c r="Q143" s="93" t="str">
        <f t="shared" si="34"/>
        <v/>
      </c>
      <c r="R143" s="23" t="str">
        <f>IF(K143="","",IF(M143=60,Q143/Age_Group_60_Ave_Adj_WW*100,IF(M143=90,Q143/Age_Group_90_Ave_Adj_WW*100,Q143/Age_Group_120_Ave_Adj_WW*100)))</f>
        <v/>
      </c>
    </row>
    <row r="144" spans="1:18" x14ac:dyDescent="0.2">
      <c r="A144" s="26">
        <v>135</v>
      </c>
      <c r="B144" s="58"/>
      <c r="C144" s="58"/>
      <c r="D144" s="47" t="str">
        <f t="shared" si="28"/>
        <v/>
      </c>
      <c r="E144" s="70"/>
      <c r="F144" s="18"/>
      <c r="G144" s="58"/>
      <c r="H144" s="58"/>
      <c r="I144" s="58"/>
      <c r="J144" s="18"/>
      <c r="K144" s="59"/>
      <c r="L144" s="23" t="str">
        <f t="shared" si="29"/>
        <v/>
      </c>
      <c r="M144" s="23" t="str">
        <f t="shared" si="30"/>
        <v/>
      </c>
      <c r="N144" s="42" t="str">
        <f t="shared" si="31"/>
        <v/>
      </c>
      <c r="O144" s="42" t="str">
        <f t="shared" si="32"/>
        <v/>
      </c>
      <c r="P144" s="23" t="str">
        <f t="shared" si="33"/>
        <v/>
      </c>
      <c r="Q144" s="93" t="str">
        <f t="shared" si="34"/>
        <v/>
      </c>
      <c r="R144" s="23" t="str">
        <f>IF(K144="","",IF(M144=60,Q144/Age_Group_60_Ave_Adj_WW*100,IF(M144=90,Q144/Age_Group_90_Ave_Adj_WW*100,Q144/Age_Group_120_Ave_Adj_WW*100)))</f>
        <v/>
      </c>
    </row>
    <row r="145" spans="1:18" x14ac:dyDescent="0.2">
      <c r="A145" s="26">
        <v>136</v>
      </c>
      <c r="B145" s="58"/>
      <c r="C145" s="58"/>
      <c r="D145" s="47" t="str">
        <f t="shared" si="28"/>
        <v/>
      </c>
      <c r="E145" s="70"/>
      <c r="F145" s="18"/>
      <c r="G145" s="58"/>
      <c r="H145" s="58"/>
      <c r="I145" s="58"/>
      <c r="J145" s="18"/>
      <c r="K145" s="59"/>
      <c r="L145" s="23" t="str">
        <f t="shared" si="29"/>
        <v/>
      </c>
      <c r="M145" s="23" t="str">
        <f t="shared" si="30"/>
        <v/>
      </c>
      <c r="N145" s="42" t="str">
        <f t="shared" si="31"/>
        <v/>
      </c>
      <c r="O145" s="42" t="str">
        <f t="shared" si="32"/>
        <v/>
      </c>
      <c r="P145" s="23" t="str">
        <f t="shared" si="33"/>
        <v/>
      </c>
      <c r="Q145" s="93" t="str">
        <f t="shared" si="34"/>
        <v/>
      </c>
      <c r="R145" s="23" t="str">
        <f>IF(K145="","",IF(M145=60,Q145/Age_Group_60_Ave_Adj_WW*100,IF(M145=90,Q145/Age_Group_90_Ave_Adj_WW*100,Q145/Age_Group_120_Ave_Adj_WW*100)))</f>
        <v/>
      </c>
    </row>
    <row r="146" spans="1:18" x14ac:dyDescent="0.2">
      <c r="A146" s="26">
        <v>137</v>
      </c>
      <c r="B146" s="58"/>
      <c r="C146" s="58"/>
      <c r="D146" s="47" t="str">
        <f t="shared" si="28"/>
        <v/>
      </c>
      <c r="E146" s="70"/>
      <c r="F146" s="18"/>
      <c r="G146" s="58"/>
      <c r="H146" s="58"/>
      <c r="I146" s="58"/>
      <c r="J146" s="18"/>
      <c r="K146" s="59"/>
      <c r="L146" s="23" t="str">
        <f t="shared" si="29"/>
        <v/>
      </c>
      <c r="M146" s="23" t="str">
        <f t="shared" si="30"/>
        <v/>
      </c>
      <c r="N146" s="42" t="str">
        <f t="shared" si="31"/>
        <v/>
      </c>
      <c r="O146" s="42" t="str">
        <f t="shared" si="32"/>
        <v/>
      </c>
      <c r="P146" s="23" t="str">
        <f t="shared" si="33"/>
        <v/>
      </c>
      <c r="Q146" s="93" t="str">
        <f t="shared" si="34"/>
        <v/>
      </c>
      <c r="R146" s="23" t="str">
        <f>IF(K146="","",IF(M146=60,Q146/Age_Group_60_Ave_Adj_WW*100,IF(M146=90,Q146/Age_Group_90_Ave_Adj_WW*100,Q146/Age_Group_120_Ave_Adj_WW*100)))</f>
        <v/>
      </c>
    </row>
    <row r="147" spans="1:18" x14ac:dyDescent="0.2">
      <c r="A147" s="26">
        <v>138</v>
      </c>
      <c r="B147" s="58"/>
      <c r="C147" s="58"/>
      <c r="D147" s="47" t="str">
        <f t="shared" si="28"/>
        <v/>
      </c>
      <c r="E147" s="70"/>
      <c r="F147" s="18"/>
      <c r="G147" s="58"/>
      <c r="H147" s="58"/>
      <c r="I147" s="58"/>
      <c r="J147" s="18"/>
      <c r="K147" s="59"/>
      <c r="L147" s="23" t="str">
        <f t="shared" si="29"/>
        <v/>
      </c>
      <c r="M147" s="23" t="str">
        <f t="shared" si="30"/>
        <v/>
      </c>
      <c r="N147" s="42" t="str">
        <f t="shared" si="31"/>
        <v/>
      </c>
      <c r="O147" s="42" t="str">
        <f t="shared" si="32"/>
        <v/>
      </c>
      <c r="P147" s="23" t="str">
        <f t="shared" si="33"/>
        <v/>
      </c>
      <c r="Q147" s="93" t="str">
        <f t="shared" si="34"/>
        <v/>
      </c>
      <c r="R147" s="23" t="str">
        <f>IF(K147="","",IF(M147=60,Q147/Age_Group_60_Ave_Adj_WW*100,IF(M147=90,Q147/Age_Group_90_Ave_Adj_WW*100,Q147/Age_Group_120_Ave_Adj_WW*100)))</f>
        <v/>
      </c>
    </row>
    <row r="148" spans="1:18" x14ac:dyDescent="0.2">
      <c r="A148" s="26">
        <v>139</v>
      </c>
      <c r="B148" s="58"/>
      <c r="C148" s="58"/>
      <c r="D148" s="47" t="str">
        <f t="shared" si="28"/>
        <v/>
      </c>
      <c r="E148" s="70"/>
      <c r="F148" s="18"/>
      <c r="G148" s="58"/>
      <c r="H148" s="58"/>
      <c r="I148" s="58"/>
      <c r="J148" s="18"/>
      <c r="K148" s="59"/>
      <c r="L148" s="23" t="str">
        <f t="shared" si="29"/>
        <v/>
      </c>
      <c r="M148" s="23" t="str">
        <f t="shared" si="30"/>
        <v/>
      </c>
      <c r="N148" s="42" t="str">
        <f t="shared" si="31"/>
        <v/>
      </c>
      <c r="O148" s="42" t="str">
        <f t="shared" si="32"/>
        <v/>
      </c>
      <c r="P148" s="23" t="str">
        <f t="shared" si="33"/>
        <v/>
      </c>
      <c r="Q148" s="93" t="str">
        <f t="shared" si="34"/>
        <v/>
      </c>
      <c r="R148" s="23" t="str">
        <f>IF(K148="","",IF(M148=60,Q148/Age_Group_60_Ave_Adj_WW*100,IF(M148=90,Q148/Age_Group_90_Ave_Adj_WW*100,Q148/Age_Group_120_Ave_Adj_WW*100)))</f>
        <v/>
      </c>
    </row>
    <row r="149" spans="1:18" x14ac:dyDescent="0.2">
      <c r="A149" s="26">
        <v>140</v>
      </c>
      <c r="B149" s="58"/>
      <c r="C149" s="58"/>
      <c r="D149" s="47" t="str">
        <f t="shared" si="28"/>
        <v/>
      </c>
      <c r="E149" s="70"/>
      <c r="F149" s="18"/>
      <c r="G149" s="58"/>
      <c r="H149" s="58"/>
      <c r="I149" s="58"/>
      <c r="J149" s="18"/>
      <c r="K149" s="59"/>
      <c r="L149" s="23" t="str">
        <f t="shared" si="29"/>
        <v/>
      </c>
      <c r="M149" s="23" t="str">
        <f t="shared" si="30"/>
        <v/>
      </c>
      <c r="N149" s="42" t="str">
        <f t="shared" si="31"/>
        <v/>
      </c>
      <c r="O149" s="42" t="str">
        <f t="shared" si="32"/>
        <v/>
      </c>
      <c r="P149" s="23" t="str">
        <f t="shared" si="33"/>
        <v/>
      </c>
      <c r="Q149" s="93" t="str">
        <f t="shared" si="34"/>
        <v/>
      </c>
      <c r="R149" s="23" t="str">
        <f>IF(K149="","",IF(M149=60,Q149/Age_Group_60_Ave_Adj_WW*100,IF(M149=90,Q149/Age_Group_90_Ave_Adj_WW*100,Q149/Age_Group_120_Ave_Adj_WW*100)))</f>
        <v/>
      </c>
    </row>
    <row r="150" spans="1:18" x14ac:dyDescent="0.2">
      <c r="A150" s="26">
        <v>141</v>
      </c>
      <c r="B150" s="58"/>
      <c r="C150" s="58"/>
      <c r="D150" s="47" t="str">
        <f t="shared" si="28"/>
        <v/>
      </c>
      <c r="E150" s="70"/>
      <c r="F150" s="18"/>
      <c r="G150" s="58"/>
      <c r="H150" s="58"/>
      <c r="I150" s="58"/>
      <c r="J150" s="18"/>
      <c r="K150" s="59"/>
      <c r="L150" s="23" t="str">
        <f t="shared" si="29"/>
        <v/>
      </c>
      <c r="M150" s="23" t="str">
        <f t="shared" si="30"/>
        <v/>
      </c>
      <c r="N150" s="42" t="str">
        <f t="shared" si="31"/>
        <v/>
      </c>
      <c r="O150" s="42" t="str">
        <f t="shared" si="32"/>
        <v/>
      </c>
      <c r="P150" s="23" t="str">
        <f t="shared" si="33"/>
        <v/>
      </c>
      <c r="Q150" s="93" t="str">
        <f t="shared" si="34"/>
        <v/>
      </c>
      <c r="R150" s="23" t="str">
        <f>IF(K150="","",IF(M150=60,Q150/Age_Group_60_Ave_Adj_WW*100,IF(M150=90,Q150/Age_Group_90_Ave_Adj_WW*100,Q150/Age_Group_120_Ave_Adj_WW*100)))</f>
        <v/>
      </c>
    </row>
    <row r="151" spans="1:18" x14ac:dyDescent="0.2">
      <c r="A151" s="26">
        <v>142</v>
      </c>
      <c r="B151" s="58"/>
      <c r="C151" s="58"/>
      <c r="D151" s="47" t="str">
        <f t="shared" si="28"/>
        <v/>
      </c>
      <c r="E151" s="70"/>
      <c r="F151" s="18"/>
      <c r="G151" s="58"/>
      <c r="H151" s="58"/>
      <c r="I151" s="58"/>
      <c r="J151" s="18"/>
      <c r="K151" s="59"/>
      <c r="L151" s="23" t="str">
        <f t="shared" si="29"/>
        <v/>
      </c>
      <c r="M151" s="23" t="str">
        <f t="shared" si="30"/>
        <v/>
      </c>
      <c r="N151" s="42" t="str">
        <f t="shared" si="31"/>
        <v/>
      </c>
      <c r="O151" s="42" t="str">
        <f t="shared" si="32"/>
        <v/>
      </c>
      <c r="P151" s="23" t="str">
        <f t="shared" si="33"/>
        <v/>
      </c>
      <c r="Q151" s="93" t="str">
        <f t="shared" si="34"/>
        <v/>
      </c>
      <c r="R151" s="23" t="str">
        <f>IF(K151="","",IF(M151=60,Q151/Age_Group_60_Ave_Adj_WW*100,IF(M151=90,Q151/Age_Group_90_Ave_Adj_WW*100,Q151/Age_Group_120_Ave_Adj_WW*100)))</f>
        <v/>
      </c>
    </row>
    <row r="152" spans="1:18" x14ac:dyDescent="0.2">
      <c r="A152" s="26">
        <v>143</v>
      </c>
      <c r="B152" s="58"/>
      <c r="C152" s="58"/>
      <c r="D152" s="47" t="str">
        <f t="shared" si="28"/>
        <v/>
      </c>
      <c r="E152" s="70"/>
      <c r="F152" s="18"/>
      <c r="G152" s="58"/>
      <c r="H152" s="58"/>
      <c r="I152" s="58"/>
      <c r="J152" s="18"/>
      <c r="K152" s="59"/>
      <c r="L152" s="23" t="str">
        <f t="shared" si="29"/>
        <v/>
      </c>
      <c r="M152" s="23" t="str">
        <f t="shared" si="30"/>
        <v/>
      </c>
      <c r="N152" s="42" t="str">
        <f t="shared" si="31"/>
        <v/>
      </c>
      <c r="O152" s="42" t="str">
        <f t="shared" si="32"/>
        <v/>
      </c>
      <c r="P152" s="23" t="str">
        <f t="shared" si="33"/>
        <v/>
      </c>
      <c r="Q152" s="93" t="str">
        <f t="shared" si="34"/>
        <v/>
      </c>
      <c r="R152" s="23" t="str">
        <f>IF(K152="","",IF(M152=60,Q152/Age_Group_60_Ave_Adj_WW*100,IF(M152=90,Q152/Age_Group_90_Ave_Adj_WW*100,Q152/Age_Group_120_Ave_Adj_WW*100)))</f>
        <v/>
      </c>
    </row>
    <row r="153" spans="1:18" x14ac:dyDescent="0.2">
      <c r="A153" s="26">
        <v>144</v>
      </c>
      <c r="B153" s="58"/>
      <c r="C153" s="58"/>
      <c r="D153" s="47" t="str">
        <f t="shared" si="28"/>
        <v/>
      </c>
      <c r="E153" s="70"/>
      <c r="F153" s="18"/>
      <c r="G153" s="58"/>
      <c r="H153" s="58"/>
      <c r="I153" s="58"/>
      <c r="J153" s="18"/>
      <c r="K153" s="59"/>
      <c r="L153" s="23" t="str">
        <f t="shared" si="29"/>
        <v/>
      </c>
      <c r="M153" s="23" t="str">
        <f t="shared" si="30"/>
        <v/>
      </c>
      <c r="N153" s="42" t="str">
        <f t="shared" si="31"/>
        <v/>
      </c>
      <c r="O153" s="42" t="str">
        <f t="shared" si="32"/>
        <v/>
      </c>
      <c r="P153" s="23" t="str">
        <f t="shared" si="33"/>
        <v/>
      </c>
      <c r="Q153" s="93" t="str">
        <f t="shared" si="34"/>
        <v/>
      </c>
      <c r="R153" s="23" t="str">
        <f>IF(K153="","",IF(M153=60,Q153/Age_Group_60_Ave_Adj_WW*100,IF(M153=90,Q153/Age_Group_90_Ave_Adj_WW*100,Q153/Age_Group_120_Ave_Adj_WW*100)))</f>
        <v/>
      </c>
    </row>
    <row r="154" spans="1:18" x14ac:dyDescent="0.2">
      <c r="A154" s="26">
        <v>145</v>
      </c>
      <c r="B154" s="58"/>
      <c r="C154" s="58"/>
      <c r="D154" s="47" t="str">
        <f t="shared" si="28"/>
        <v/>
      </c>
      <c r="E154" s="70"/>
      <c r="F154" s="18"/>
      <c r="G154" s="58"/>
      <c r="H154" s="58"/>
      <c r="I154" s="58"/>
      <c r="J154" s="18"/>
      <c r="K154" s="59"/>
      <c r="L154" s="23" t="str">
        <f t="shared" si="29"/>
        <v/>
      </c>
      <c r="M154" s="23" t="str">
        <f t="shared" si="30"/>
        <v/>
      </c>
      <c r="N154" s="42" t="str">
        <f t="shared" si="31"/>
        <v/>
      </c>
      <c r="O154" s="42" t="str">
        <f t="shared" si="32"/>
        <v/>
      </c>
      <c r="P154" s="23" t="str">
        <f t="shared" si="33"/>
        <v/>
      </c>
      <c r="Q154" s="93" t="str">
        <f t="shared" si="34"/>
        <v/>
      </c>
      <c r="R154" s="23" t="str">
        <f>IF(K154="","",IF(M154=60,Q154/Age_Group_60_Ave_Adj_WW*100,IF(M154=90,Q154/Age_Group_90_Ave_Adj_WW*100,Q154/Age_Group_120_Ave_Adj_WW*100)))</f>
        <v/>
      </c>
    </row>
    <row r="155" spans="1:18" x14ac:dyDescent="0.2">
      <c r="A155" s="26">
        <v>146</v>
      </c>
      <c r="B155" s="58"/>
      <c r="C155" s="58"/>
      <c r="D155" s="47" t="str">
        <f t="shared" si="28"/>
        <v/>
      </c>
      <c r="E155" s="70"/>
      <c r="F155" s="18"/>
      <c r="G155" s="58"/>
      <c r="H155" s="58"/>
      <c r="I155" s="58"/>
      <c r="J155" s="18"/>
      <c r="K155" s="59"/>
      <c r="L155" s="23" t="str">
        <f t="shared" si="29"/>
        <v/>
      </c>
      <c r="M155" s="23" t="str">
        <f t="shared" si="30"/>
        <v/>
      </c>
      <c r="N155" s="42" t="str">
        <f t="shared" si="31"/>
        <v/>
      </c>
      <c r="O155" s="42" t="str">
        <f t="shared" si="32"/>
        <v/>
      </c>
      <c r="P155" s="23" t="str">
        <f t="shared" si="33"/>
        <v/>
      </c>
      <c r="Q155" s="93" t="str">
        <f t="shared" si="34"/>
        <v/>
      </c>
      <c r="R155" s="23" t="str">
        <f>IF(K155="","",IF(M155=60,Q155/Age_Group_60_Ave_Adj_WW*100,IF(M155=90,Q155/Age_Group_90_Ave_Adj_WW*100,Q155/Age_Group_120_Ave_Adj_WW*100)))</f>
        <v/>
      </c>
    </row>
    <row r="156" spans="1:18" x14ac:dyDescent="0.2">
      <c r="A156" s="26">
        <v>147</v>
      </c>
      <c r="B156" s="58"/>
      <c r="C156" s="58"/>
      <c r="D156" s="47" t="str">
        <f t="shared" si="28"/>
        <v/>
      </c>
      <c r="E156" s="70"/>
      <c r="F156" s="18"/>
      <c r="G156" s="58"/>
      <c r="H156" s="58"/>
      <c r="I156" s="58"/>
      <c r="J156" s="18"/>
      <c r="K156" s="59"/>
      <c r="L156" s="23" t="str">
        <f t="shared" si="29"/>
        <v/>
      </c>
      <c r="M156" s="23" t="str">
        <f t="shared" si="30"/>
        <v/>
      </c>
      <c r="N156" s="42" t="str">
        <f t="shared" si="31"/>
        <v/>
      </c>
      <c r="O156" s="42" t="str">
        <f t="shared" si="32"/>
        <v/>
      </c>
      <c r="P156" s="23" t="str">
        <f t="shared" si="33"/>
        <v/>
      </c>
      <c r="Q156" s="93" t="str">
        <f t="shared" si="34"/>
        <v/>
      </c>
      <c r="R156" s="23" t="str">
        <f>IF(K156="","",IF(M156=60,Q156/Age_Group_60_Ave_Adj_WW*100,IF(M156=90,Q156/Age_Group_90_Ave_Adj_WW*100,Q156/Age_Group_120_Ave_Adj_WW*100)))</f>
        <v/>
      </c>
    </row>
    <row r="157" spans="1:18" x14ac:dyDescent="0.2">
      <c r="A157" s="26">
        <v>148</v>
      </c>
      <c r="B157" s="58"/>
      <c r="C157" s="58"/>
      <c r="D157" s="47" t="str">
        <f t="shared" si="28"/>
        <v/>
      </c>
      <c r="E157" s="70"/>
      <c r="F157" s="18"/>
      <c r="G157" s="58"/>
      <c r="H157" s="58"/>
      <c r="I157" s="58"/>
      <c r="J157" s="18"/>
      <c r="K157" s="59"/>
      <c r="L157" s="23" t="str">
        <f t="shared" si="29"/>
        <v/>
      </c>
      <c r="M157" s="23" t="str">
        <f t="shared" si="30"/>
        <v/>
      </c>
      <c r="N157" s="42" t="str">
        <f t="shared" si="31"/>
        <v/>
      </c>
      <c r="O157" s="42" t="str">
        <f t="shared" si="32"/>
        <v/>
      </c>
      <c r="P157" s="23" t="str">
        <f t="shared" si="33"/>
        <v/>
      </c>
      <c r="Q157" s="93" t="str">
        <f t="shared" si="34"/>
        <v/>
      </c>
      <c r="R157" s="23" t="str">
        <f>IF(K157="","",IF(M157=60,Q157/Age_Group_60_Ave_Adj_WW*100,IF(M157=90,Q157/Age_Group_90_Ave_Adj_WW*100,Q157/Age_Group_120_Ave_Adj_WW*100)))</f>
        <v/>
      </c>
    </row>
    <row r="158" spans="1:18" x14ac:dyDescent="0.2">
      <c r="A158" s="26">
        <v>149</v>
      </c>
      <c r="B158" s="58"/>
      <c r="C158" s="58"/>
      <c r="D158" s="47" t="str">
        <f t="shared" si="28"/>
        <v/>
      </c>
      <c r="E158" s="70"/>
      <c r="F158" s="18"/>
      <c r="G158" s="58"/>
      <c r="H158" s="58"/>
      <c r="I158" s="58"/>
      <c r="J158" s="18"/>
      <c r="K158" s="59"/>
      <c r="L158" s="23" t="str">
        <f t="shared" si="29"/>
        <v/>
      </c>
      <c r="M158" s="23" t="str">
        <f t="shared" si="30"/>
        <v/>
      </c>
      <c r="N158" s="42" t="str">
        <f t="shared" si="31"/>
        <v/>
      </c>
      <c r="O158" s="42" t="str">
        <f t="shared" si="32"/>
        <v/>
      </c>
      <c r="P158" s="23" t="str">
        <f t="shared" si="33"/>
        <v/>
      </c>
      <c r="Q158" s="93" t="str">
        <f t="shared" si="34"/>
        <v/>
      </c>
      <c r="R158" s="23" t="str">
        <f>IF(K158="","",IF(M158=60,Q158/Age_Group_60_Ave_Adj_WW*100,IF(M158=90,Q158/Age_Group_90_Ave_Adj_WW*100,Q158/Age_Group_120_Ave_Adj_WW*100)))</f>
        <v/>
      </c>
    </row>
    <row r="159" spans="1:18" x14ac:dyDescent="0.2">
      <c r="A159" s="26">
        <v>150</v>
      </c>
      <c r="B159" s="58"/>
      <c r="C159" s="58"/>
      <c r="D159" s="47" t="str">
        <f t="shared" si="28"/>
        <v/>
      </c>
      <c r="E159" s="70"/>
      <c r="F159" s="18"/>
      <c r="G159" s="58"/>
      <c r="H159" s="58"/>
      <c r="I159" s="58"/>
      <c r="J159" s="18"/>
      <c r="K159" s="59"/>
      <c r="L159" s="23" t="str">
        <f t="shared" si="29"/>
        <v/>
      </c>
      <c r="M159" s="23" t="str">
        <f t="shared" si="30"/>
        <v/>
      </c>
      <c r="N159" s="42" t="str">
        <f t="shared" si="31"/>
        <v/>
      </c>
      <c r="O159" s="42" t="str">
        <f t="shared" si="32"/>
        <v/>
      </c>
      <c r="P159" s="23" t="str">
        <f t="shared" si="33"/>
        <v/>
      </c>
      <c r="Q159" s="93" t="str">
        <f t="shared" si="34"/>
        <v/>
      </c>
      <c r="R159" s="23" t="str">
        <f>IF(K159="","",IF(M159=60,Q159/Age_Group_60_Ave_Adj_WW*100,IF(M159=90,Q159/Age_Group_90_Ave_Adj_WW*100,Q159/Age_Group_120_Ave_Adj_WW*100)))</f>
        <v/>
      </c>
    </row>
    <row r="160" spans="1:18" x14ac:dyDescent="0.2">
      <c r="A160" s="26">
        <v>151</v>
      </c>
      <c r="B160" s="58"/>
      <c r="C160" s="58"/>
      <c r="D160" s="47" t="str">
        <f t="shared" si="28"/>
        <v/>
      </c>
      <c r="E160" s="70"/>
      <c r="F160" s="18"/>
      <c r="G160" s="58"/>
      <c r="H160" s="58"/>
      <c r="I160" s="58"/>
      <c r="J160" s="18"/>
      <c r="K160" s="59"/>
      <c r="L160" s="23" t="str">
        <f t="shared" si="29"/>
        <v/>
      </c>
      <c r="M160" s="23" t="str">
        <f t="shared" si="30"/>
        <v/>
      </c>
      <c r="N160" s="42" t="str">
        <f t="shared" si="31"/>
        <v/>
      </c>
      <c r="O160" s="42" t="str">
        <f t="shared" si="32"/>
        <v/>
      </c>
      <c r="P160" s="23" t="str">
        <f t="shared" si="33"/>
        <v/>
      </c>
      <c r="Q160" s="93" t="str">
        <f t="shared" si="34"/>
        <v/>
      </c>
      <c r="R160" s="23" t="str">
        <f>IF(K160="","",IF(M160=60,Q160/Age_Group_60_Ave_Adj_WW*100,IF(M160=90,Q160/Age_Group_90_Ave_Adj_WW*100,Q160/Age_Group_120_Ave_Adj_WW*100)))</f>
        <v/>
      </c>
    </row>
    <row r="161" spans="1:18" x14ac:dyDescent="0.2">
      <c r="A161" s="26">
        <v>152</v>
      </c>
      <c r="B161" s="58"/>
      <c r="C161" s="58"/>
      <c r="D161" s="47" t="str">
        <f t="shared" si="28"/>
        <v/>
      </c>
      <c r="E161" s="70"/>
      <c r="F161" s="18"/>
      <c r="G161" s="58"/>
      <c r="H161" s="58"/>
      <c r="I161" s="58"/>
      <c r="J161" s="18"/>
      <c r="K161" s="59"/>
      <c r="L161" s="23" t="str">
        <f t="shared" si="29"/>
        <v/>
      </c>
      <c r="M161" s="23" t="str">
        <f t="shared" si="30"/>
        <v/>
      </c>
      <c r="N161" s="42" t="str">
        <f t="shared" si="31"/>
        <v/>
      </c>
      <c r="O161" s="42" t="str">
        <f t="shared" si="32"/>
        <v/>
      </c>
      <c r="P161" s="23" t="str">
        <f t="shared" si="33"/>
        <v/>
      </c>
      <c r="Q161" s="93" t="str">
        <f t="shared" si="34"/>
        <v/>
      </c>
      <c r="R161" s="23" t="str">
        <f>IF(K161="","",IF(M161=60,Q161/Age_Group_60_Ave_Adj_WW*100,IF(M161=90,Q161/Age_Group_90_Ave_Adj_WW*100,Q161/Age_Group_120_Ave_Adj_WW*100)))</f>
        <v/>
      </c>
    </row>
    <row r="162" spans="1:18" x14ac:dyDescent="0.2">
      <c r="A162" s="26">
        <v>153</v>
      </c>
      <c r="B162" s="58"/>
      <c r="C162" s="58"/>
      <c r="D162" s="47" t="str">
        <f t="shared" si="28"/>
        <v/>
      </c>
      <c r="E162" s="70"/>
      <c r="F162" s="18"/>
      <c r="G162" s="58"/>
      <c r="H162" s="58"/>
      <c r="I162" s="58"/>
      <c r="J162" s="18"/>
      <c r="K162" s="59"/>
      <c r="L162" s="23" t="str">
        <f t="shared" si="29"/>
        <v/>
      </c>
      <c r="M162" s="23" t="str">
        <f t="shared" si="30"/>
        <v/>
      </c>
      <c r="N162" s="42" t="str">
        <f t="shared" si="31"/>
        <v/>
      </c>
      <c r="O162" s="42" t="str">
        <f t="shared" si="32"/>
        <v/>
      </c>
      <c r="P162" s="23" t="str">
        <f t="shared" si="33"/>
        <v/>
      </c>
      <c r="Q162" s="93" t="str">
        <f t="shared" si="34"/>
        <v/>
      </c>
      <c r="R162" s="23" t="str">
        <f>IF(K162="","",IF(M162=60,Q162/Age_Group_60_Ave_Adj_WW*100,IF(M162=90,Q162/Age_Group_90_Ave_Adj_WW*100,Q162/Age_Group_120_Ave_Adj_WW*100)))</f>
        <v/>
      </c>
    </row>
    <row r="163" spans="1:18" x14ac:dyDescent="0.2">
      <c r="A163" s="26">
        <v>154</v>
      </c>
      <c r="B163" s="58"/>
      <c r="C163" s="58"/>
      <c r="D163" s="47" t="str">
        <f t="shared" si="28"/>
        <v/>
      </c>
      <c r="E163" s="70"/>
      <c r="F163" s="18"/>
      <c r="G163" s="58"/>
      <c r="H163" s="58"/>
      <c r="I163" s="58"/>
      <c r="J163" s="18"/>
      <c r="K163" s="59"/>
      <c r="L163" s="23" t="str">
        <f t="shared" si="29"/>
        <v/>
      </c>
      <c r="M163" s="23" t="str">
        <f t="shared" si="30"/>
        <v/>
      </c>
      <c r="N163" s="42" t="str">
        <f t="shared" si="31"/>
        <v/>
      </c>
      <c r="O163" s="42" t="str">
        <f t="shared" si="32"/>
        <v/>
      </c>
      <c r="P163" s="23" t="str">
        <f t="shared" si="33"/>
        <v/>
      </c>
      <c r="Q163" s="93" t="str">
        <f t="shared" si="34"/>
        <v/>
      </c>
      <c r="R163" s="23" t="str">
        <f>IF(K163="","",IF(M163=60,Q163/Age_Group_60_Ave_Adj_WW*100,IF(M163=90,Q163/Age_Group_90_Ave_Adj_WW*100,Q163/Age_Group_120_Ave_Adj_WW*100)))</f>
        <v/>
      </c>
    </row>
    <row r="164" spans="1:18" x14ac:dyDescent="0.2">
      <c r="A164" s="26">
        <v>155</v>
      </c>
      <c r="B164" s="58"/>
      <c r="C164" s="58"/>
      <c r="D164" s="47" t="str">
        <f t="shared" si="28"/>
        <v/>
      </c>
      <c r="E164" s="70"/>
      <c r="F164" s="18"/>
      <c r="G164" s="58"/>
      <c r="H164" s="58"/>
      <c r="I164" s="58"/>
      <c r="J164" s="18"/>
      <c r="K164" s="59"/>
      <c r="L164" s="23" t="str">
        <f t="shared" si="29"/>
        <v/>
      </c>
      <c r="M164" s="23" t="str">
        <f t="shared" si="30"/>
        <v/>
      </c>
      <c r="N164" s="42" t="str">
        <f t="shared" si="31"/>
        <v/>
      </c>
      <c r="O164" s="42" t="str">
        <f t="shared" si="32"/>
        <v/>
      </c>
      <c r="P164" s="23" t="str">
        <f t="shared" si="33"/>
        <v/>
      </c>
      <c r="Q164" s="93" t="str">
        <f t="shared" si="34"/>
        <v/>
      </c>
      <c r="R164" s="23" t="str">
        <f>IF(K164="","",IF(M164=60,Q164/Age_Group_60_Ave_Adj_WW*100,IF(M164=90,Q164/Age_Group_90_Ave_Adj_WW*100,Q164/Age_Group_120_Ave_Adj_WW*100)))</f>
        <v/>
      </c>
    </row>
    <row r="165" spans="1:18" x14ac:dyDescent="0.2">
      <c r="A165" s="26">
        <v>156</v>
      </c>
      <c r="B165" s="58"/>
      <c r="C165" s="58"/>
      <c r="D165" s="47" t="str">
        <f t="shared" si="28"/>
        <v/>
      </c>
      <c r="E165" s="70"/>
      <c r="F165" s="18"/>
      <c r="G165" s="58"/>
      <c r="H165" s="58"/>
      <c r="I165" s="58"/>
      <c r="J165" s="18"/>
      <c r="K165" s="59"/>
      <c r="L165" s="23" t="str">
        <f t="shared" si="29"/>
        <v/>
      </c>
      <c r="M165" s="23" t="str">
        <f t="shared" si="30"/>
        <v/>
      </c>
      <c r="N165" s="42" t="str">
        <f t="shared" si="31"/>
        <v/>
      </c>
      <c r="O165" s="42" t="str">
        <f t="shared" si="32"/>
        <v/>
      </c>
      <c r="P165" s="23" t="str">
        <f t="shared" si="33"/>
        <v/>
      </c>
      <c r="Q165" s="93" t="str">
        <f t="shared" si="34"/>
        <v/>
      </c>
      <c r="R165" s="23" t="str">
        <f>IF(K165="","",IF(M165=60,Q165/Age_Group_60_Ave_Adj_WW*100,IF(M165=90,Q165/Age_Group_90_Ave_Adj_WW*100,Q165/Age_Group_120_Ave_Adj_WW*100)))</f>
        <v/>
      </c>
    </row>
    <row r="166" spans="1:18" x14ac:dyDescent="0.2">
      <c r="A166" s="26">
        <v>157</v>
      </c>
      <c r="B166" s="58"/>
      <c r="C166" s="58"/>
      <c r="D166" s="47" t="str">
        <f t="shared" si="28"/>
        <v/>
      </c>
      <c r="E166" s="70"/>
      <c r="F166" s="18"/>
      <c r="G166" s="58"/>
      <c r="H166" s="58"/>
      <c r="I166" s="58"/>
      <c r="J166" s="18"/>
      <c r="K166" s="59"/>
      <c r="L166" s="23" t="str">
        <f t="shared" si="29"/>
        <v/>
      </c>
      <c r="M166" s="23" t="str">
        <f t="shared" si="30"/>
        <v/>
      </c>
      <c r="N166" s="42" t="str">
        <f t="shared" si="31"/>
        <v/>
      </c>
      <c r="O166" s="42" t="str">
        <f t="shared" si="32"/>
        <v/>
      </c>
      <c r="P166" s="23" t="str">
        <f t="shared" si="33"/>
        <v/>
      </c>
      <c r="Q166" s="93" t="str">
        <f t="shared" si="34"/>
        <v/>
      </c>
      <c r="R166" s="23" t="str">
        <f>IF(K166="","",IF(M166=60,Q166/Age_Group_60_Ave_Adj_WW*100,IF(M166=90,Q166/Age_Group_90_Ave_Adj_WW*100,Q166/Age_Group_120_Ave_Adj_WW*100)))</f>
        <v/>
      </c>
    </row>
    <row r="167" spans="1:18" x14ac:dyDescent="0.2">
      <c r="A167" s="26">
        <v>158</v>
      </c>
      <c r="B167" s="58"/>
      <c r="C167" s="58"/>
      <c r="D167" s="47" t="str">
        <f t="shared" si="28"/>
        <v/>
      </c>
      <c r="E167" s="70"/>
      <c r="F167" s="18"/>
      <c r="G167" s="58"/>
      <c r="H167" s="58"/>
      <c r="I167" s="58"/>
      <c r="J167" s="18"/>
      <c r="K167" s="59"/>
      <c r="L167" s="23" t="str">
        <f t="shared" si="29"/>
        <v/>
      </c>
      <c r="M167" s="23" t="str">
        <f t="shared" si="30"/>
        <v/>
      </c>
      <c r="N167" s="42" t="str">
        <f t="shared" si="31"/>
        <v/>
      </c>
      <c r="O167" s="42" t="str">
        <f t="shared" si="32"/>
        <v/>
      </c>
      <c r="P167" s="23" t="str">
        <f t="shared" si="33"/>
        <v/>
      </c>
      <c r="Q167" s="93" t="str">
        <f t="shared" si="34"/>
        <v/>
      </c>
      <c r="R167" s="23" t="str">
        <f>IF(K167="","",IF(M167=60,Q167/Age_Group_60_Ave_Adj_WW*100,IF(M167=90,Q167/Age_Group_90_Ave_Adj_WW*100,Q167/Age_Group_120_Ave_Adj_WW*100)))</f>
        <v/>
      </c>
    </row>
    <row r="168" spans="1:18" x14ac:dyDescent="0.2">
      <c r="A168" s="26">
        <v>159</v>
      </c>
      <c r="B168" s="58"/>
      <c r="C168" s="58"/>
      <c r="D168" s="47" t="str">
        <f t="shared" si="28"/>
        <v/>
      </c>
      <c r="E168" s="70"/>
      <c r="F168" s="18"/>
      <c r="G168" s="58"/>
      <c r="H168" s="58"/>
      <c r="I168" s="58"/>
      <c r="J168" s="18"/>
      <c r="K168" s="59"/>
      <c r="L168" s="23" t="str">
        <f t="shared" si="29"/>
        <v/>
      </c>
      <c r="M168" s="23" t="str">
        <f t="shared" si="30"/>
        <v/>
      </c>
      <c r="N168" s="42" t="str">
        <f t="shared" si="31"/>
        <v/>
      </c>
      <c r="O168" s="42" t="str">
        <f t="shared" si="32"/>
        <v/>
      </c>
      <c r="P168" s="23" t="str">
        <f t="shared" si="33"/>
        <v/>
      </c>
      <c r="Q168" s="93" t="str">
        <f t="shared" si="34"/>
        <v/>
      </c>
      <c r="R168" s="23" t="str">
        <f>IF(K168="","",IF(M168=60,Q168/Age_Group_60_Ave_Adj_WW*100,IF(M168=90,Q168/Age_Group_90_Ave_Adj_WW*100,Q168/Age_Group_120_Ave_Adj_WW*100)))</f>
        <v/>
      </c>
    </row>
    <row r="169" spans="1:18" x14ac:dyDescent="0.2">
      <c r="A169" s="26">
        <v>160</v>
      </c>
      <c r="B169" s="58"/>
      <c r="C169" s="58"/>
      <c r="D169" s="47" t="str">
        <f t="shared" si="28"/>
        <v/>
      </c>
      <c r="E169" s="70"/>
      <c r="F169" s="18"/>
      <c r="G169" s="58"/>
      <c r="H169" s="58"/>
      <c r="I169" s="58"/>
      <c r="J169" s="18"/>
      <c r="K169" s="59"/>
      <c r="L169" s="23" t="str">
        <f t="shared" si="29"/>
        <v/>
      </c>
      <c r="M169" s="23" t="str">
        <f t="shared" si="30"/>
        <v/>
      </c>
      <c r="N169" s="42" t="str">
        <f t="shared" si="31"/>
        <v/>
      </c>
      <c r="O169" s="42" t="str">
        <f t="shared" si="32"/>
        <v/>
      </c>
      <c r="P169" s="23" t="str">
        <f t="shared" si="33"/>
        <v/>
      </c>
      <c r="Q169" s="93" t="str">
        <f t="shared" si="34"/>
        <v/>
      </c>
      <c r="R169" s="23" t="str">
        <f>IF(K169="","",IF(M169=60,Q169/Age_Group_60_Ave_Adj_WW*100,IF(M169=90,Q169/Age_Group_90_Ave_Adj_WW*100,Q169/Age_Group_120_Ave_Adj_WW*100)))</f>
        <v/>
      </c>
    </row>
    <row r="170" spans="1:18" x14ac:dyDescent="0.2">
      <c r="A170" s="26">
        <v>161</v>
      </c>
      <c r="B170" s="58"/>
      <c r="C170" s="58"/>
      <c r="D170" s="47" t="str">
        <f t="shared" ref="D170:D201" si="35">IF(C170="","",VLOOKUP(F170-VLOOKUP(C170,Doe_Data_Table,3,FALSE),Age_Of_Dam_Table,2))</f>
        <v/>
      </c>
      <c r="E170" s="70"/>
      <c r="F170" s="18"/>
      <c r="G170" s="58"/>
      <c r="H170" s="58"/>
      <c r="I170" s="58"/>
      <c r="J170" s="18"/>
      <c r="K170" s="59"/>
      <c r="L170" s="23" t="str">
        <f t="shared" ref="L170:L201" si="36">IF(OR(F170="",J170=""),"",J170-F170)</f>
        <v/>
      </c>
      <c r="M170" s="23" t="str">
        <f t="shared" ref="M170:M201" si="37">IF(L170="","",VLOOKUP(L170,Age_Group_Table,2))</f>
        <v/>
      </c>
      <c r="N170" s="42" t="str">
        <f t="shared" ref="N170:N201" si="38">IF(K170="","",K170/L170)</f>
        <v/>
      </c>
      <c r="O170" s="42" t="str">
        <f t="shared" ref="O170:O201" si="39">IF(OR(I170="",K170="",L170=""),"",(K170-I170)/L170)</f>
        <v/>
      </c>
      <c r="P170" s="23" t="str">
        <f t="shared" ref="P170:P201" si="40">IF(K170="","",IF(I170="",N170*M170,O170*M170+I170))</f>
        <v/>
      </c>
      <c r="Q170" s="93" t="str">
        <f t="shared" ref="Q170:Q201" si="41">IF($P170="","",$P170*VLOOKUP($G170,Sex_of_Kid_Adj_Factors_Table,2)*VLOOKUP($D170,Age_of_Dam_Adj_Factors_Table,2)*VLOOKUP($H170,Birth__Rearing_Type_Adj_Factors_Table,2))</f>
        <v/>
      </c>
      <c r="R170" s="23" t="str">
        <f>IF(K170="","",IF(M170=60,Q170/Age_Group_60_Ave_Adj_WW*100,IF(M170=90,Q170/Age_Group_90_Ave_Adj_WW*100,Q170/Age_Group_120_Ave_Adj_WW*100)))</f>
        <v/>
      </c>
    </row>
    <row r="171" spans="1:18" x14ac:dyDescent="0.2">
      <c r="A171" s="26">
        <v>162</v>
      </c>
      <c r="B171" s="58"/>
      <c r="C171" s="58"/>
      <c r="D171" s="47" t="str">
        <f t="shared" si="35"/>
        <v/>
      </c>
      <c r="E171" s="70"/>
      <c r="F171" s="18"/>
      <c r="G171" s="58"/>
      <c r="H171" s="58"/>
      <c r="I171" s="58"/>
      <c r="J171" s="18"/>
      <c r="K171" s="59"/>
      <c r="L171" s="23" t="str">
        <f t="shared" si="36"/>
        <v/>
      </c>
      <c r="M171" s="23" t="str">
        <f t="shared" si="37"/>
        <v/>
      </c>
      <c r="N171" s="42" t="str">
        <f t="shared" si="38"/>
        <v/>
      </c>
      <c r="O171" s="42" t="str">
        <f t="shared" si="39"/>
        <v/>
      </c>
      <c r="P171" s="23" t="str">
        <f t="shared" si="40"/>
        <v/>
      </c>
      <c r="Q171" s="93" t="str">
        <f t="shared" si="41"/>
        <v/>
      </c>
      <c r="R171" s="23" t="str">
        <f>IF(K171="","",IF(M171=60,Q171/Age_Group_60_Ave_Adj_WW*100,IF(M171=90,Q171/Age_Group_90_Ave_Adj_WW*100,Q171/Age_Group_120_Ave_Adj_WW*100)))</f>
        <v/>
      </c>
    </row>
    <row r="172" spans="1:18" x14ac:dyDescent="0.2">
      <c r="A172" s="26">
        <v>163</v>
      </c>
      <c r="B172" s="58"/>
      <c r="C172" s="58"/>
      <c r="D172" s="47" t="str">
        <f t="shared" si="35"/>
        <v/>
      </c>
      <c r="E172" s="70"/>
      <c r="F172" s="18"/>
      <c r="G172" s="58"/>
      <c r="H172" s="58"/>
      <c r="I172" s="58"/>
      <c r="J172" s="18"/>
      <c r="K172" s="59"/>
      <c r="L172" s="23" t="str">
        <f t="shared" si="36"/>
        <v/>
      </c>
      <c r="M172" s="23" t="str">
        <f t="shared" si="37"/>
        <v/>
      </c>
      <c r="N172" s="42" t="str">
        <f t="shared" si="38"/>
        <v/>
      </c>
      <c r="O172" s="42" t="str">
        <f t="shared" si="39"/>
        <v/>
      </c>
      <c r="P172" s="23" t="str">
        <f t="shared" si="40"/>
        <v/>
      </c>
      <c r="Q172" s="93" t="str">
        <f t="shared" si="41"/>
        <v/>
      </c>
      <c r="R172" s="23" t="str">
        <f>IF(K172="","",IF(M172=60,Q172/Age_Group_60_Ave_Adj_WW*100,IF(M172=90,Q172/Age_Group_90_Ave_Adj_WW*100,Q172/Age_Group_120_Ave_Adj_WW*100)))</f>
        <v/>
      </c>
    </row>
    <row r="173" spans="1:18" x14ac:dyDescent="0.2">
      <c r="A173" s="26">
        <v>164</v>
      </c>
      <c r="B173" s="58"/>
      <c r="C173" s="58"/>
      <c r="D173" s="47" t="str">
        <f t="shared" si="35"/>
        <v/>
      </c>
      <c r="E173" s="70"/>
      <c r="F173" s="18"/>
      <c r="G173" s="58"/>
      <c r="H173" s="58"/>
      <c r="I173" s="58"/>
      <c r="J173" s="18"/>
      <c r="K173" s="59"/>
      <c r="L173" s="23" t="str">
        <f t="shared" si="36"/>
        <v/>
      </c>
      <c r="M173" s="23" t="str">
        <f t="shared" si="37"/>
        <v/>
      </c>
      <c r="N173" s="42" t="str">
        <f t="shared" si="38"/>
        <v/>
      </c>
      <c r="O173" s="42" t="str">
        <f t="shared" si="39"/>
        <v/>
      </c>
      <c r="P173" s="23" t="str">
        <f t="shared" si="40"/>
        <v/>
      </c>
      <c r="Q173" s="93" t="str">
        <f t="shared" si="41"/>
        <v/>
      </c>
      <c r="R173" s="23" t="str">
        <f>IF(K173="","",IF(M173=60,Q173/Age_Group_60_Ave_Adj_WW*100,IF(M173=90,Q173/Age_Group_90_Ave_Adj_WW*100,Q173/Age_Group_120_Ave_Adj_WW*100)))</f>
        <v/>
      </c>
    </row>
    <row r="174" spans="1:18" x14ac:dyDescent="0.2">
      <c r="A174" s="26">
        <v>165</v>
      </c>
      <c r="B174" s="58"/>
      <c r="C174" s="58"/>
      <c r="D174" s="47" t="str">
        <f t="shared" si="35"/>
        <v/>
      </c>
      <c r="E174" s="70"/>
      <c r="F174" s="18"/>
      <c r="G174" s="58"/>
      <c r="H174" s="58"/>
      <c r="I174" s="58"/>
      <c r="J174" s="18"/>
      <c r="K174" s="59"/>
      <c r="L174" s="23" t="str">
        <f t="shared" si="36"/>
        <v/>
      </c>
      <c r="M174" s="23" t="str">
        <f t="shared" si="37"/>
        <v/>
      </c>
      <c r="N174" s="42" t="str">
        <f t="shared" si="38"/>
        <v/>
      </c>
      <c r="O174" s="42" t="str">
        <f t="shared" si="39"/>
        <v/>
      </c>
      <c r="P174" s="23" t="str">
        <f t="shared" si="40"/>
        <v/>
      </c>
      <c r="Q174" s="93" t="str">
        <f t="shared" si="41"/>
        <v/>
      </c>
      <c r="R174" s="23" t="str">
        <f>IF(K174="","",IF(M174=60,Q174/Age_Group_60_Ave_Adj_WW*100,IF(M174=90,Q174/Age_Group_90_Ave_Adj_WW*100,Q174/Age_Group_120_Ave_Adj_WW*100)))</f>
        <v/>
      </c>
    </row>
    <row r="175" spans="1:18" x14ac:dyDescent="0.2">
      <c r="A175" s="26">
        <v>166</v>
      </c>
      <c r="B175" s="58"/>
      <c r="C175" s="58"/>
      <c r="D175" s="47" t="str">
        <f t="shared" si="35"/>
        <v/>
      </c>
      <c r="E175" s="70"/>
      <c r="F175" s="18"/>
      <c r="G175" s="58"/>
      <c r="H175" s="58"/>
      <c r="I175" s="58"/>
      <c r="J175" s="18"/>
      <c r="K175" s="59"/>
      <c r="L175" s="23" t="str">
        <f t="shared" si="36"/>
        <v/>
      </c>
      <c r="M175" s="23" t="str">
        <f t="shared" si="37"/>
        <v/>
      </c>
      <c r="N175" s="42" t="str">
        <f t="shared" si="38"/>
        <v/>
      </c>
      <c r="O175" s="42" t="str">
        <f t="shared" si="39"/>
        <v/>
      </c>
      <c r="P175" s="23" t="str">
        <f t="shared" si="40"/>
        <v/>
      </c>
      <c r="Q175" s="93" t="str">
        <f t="shared" si="41"/>
        <v/>
      </c>
      <c r="R175" s="23" t="str">
        <f>IF(K175="","",IF(M175=60,Q175/Age_Group_60_Ave_Adj_WW*100,IF(M175=90,Q175/Age_Group_90_Ave_Adj_WW*100,Q175/Age_Group_120_Ave_Adj_WW*100)))</f>
        <v/>
      </c>
    </row>
    <row r="176" spans="1:18" x14ac:dyDescent="0.2">
      <c r="A176" s="26">
        <v>167</v>
      </c>
      <c r="B176" s="58"/>
      <c r="C176" s="58"/>
      <c r="D176" s="47" t="str">
        <f t="shared" si="35"/>
        <v/>
      </c>
      <c r="E176" s="70"/>
      <c r="F176" s="18"/>
      <c r="G176" s="58"/>
      <c r="H176" s="58"/>
      <c r="I176" s="58"/>
      <c r="J176" s="18"/>
      <c r="K176" s="59"/>
      <c r="L176" s="23" t="str">
        <f t="shared" si="36"/>
        <v/>
      </c>
      <c r="M176" s="23" t="str">
        <f t="shared" si="37"/>
        <v/>
      </c>
      <c r="N176" s="42" t="str">
        <f t="shared" si="38"/>
        <v/>
      </c>
      <c r="O176" s="42" t="str">
        <f t="shared" si="39"/>
        <v/>
      </c>
      <c r="P176" s="23" t="str">
        <f t="shared" si="40"/>
        <v/>
      </c>
      <c r="Q176" s="93" t="str">
        <f t="shared" si="41"/>
        <v/>
      </c>
      <c r="R176" s="23" t="str">
        <f>IF(K176="","",IF(M176=60,Q176/Age_Group_60_Ave_Adj_WW*100,IF(M176=90,Q176/Age_Group_90_Ave_Adj_WW*100,Q176/Age_Group_120_Ave_Adj_WW*100)))</f>
        <v/>
      </c>
    </row>
    <row r="177" spans="1:18" x14ac:dyDescent="0.2">
      <c r="A177" s="26">
        <v>168</v>
      </c>
      <c r="B177" s="58"/>
      <c r="C177" s="58"/>
      <c r="D177" s="47" t="str">
        <f t="shared" si="35"/>
        <v/>
      </c>
      <c r="E177" s="70"/>
      <c r="F177" s="18"/>
      <c r="G177" s="58"/>
      <c r="H177" s="58"/>
      <c r="I177" s="58"/>
      <c r="J177" s="18"/>
      <c r="K177" s="59"/>
      <c r="L177" s="23" t="str">
        <f t="shared" si="36"/>
        <v/>
      </c>
      <c r="M177" s="23" t="str">
        <f t="shared" si="37"/>
        <v/>
      </c>
      <c r="N177" s="42" t="str">
        <f t="shared" si="38"/>
        <v/>
      </c>
      <c r="O177" s="42" t="str">
        <f t="shared" si="39"/>
        <v/>
      </c>
      <c r="P177" s="23" t="str">
        <f t="shared" si="40"/>
        <v/>
      </c>
      <c r="Q177" s="93" t="str">
        <f t="shared" si="41"/>
        <v/>
      </c>
      <c r="R177" s="23" t="str">
        <f>IF(K177="","",IF(M177=60,Q177/Age_Group_60_Ave_Adj_WW*100,IF(M177=90,Q177/Age_Group_90_Ave_Adj_WW*100,Q177/Age_Group_120_Ave_Adj_WW*100)))</f>
        <v/>
      </c>
    </row>
    <row r="178" spans="1:18" x14ac:dyDescent="0.2">
      <c r="A178" s="26">
        <v>169</v>
      </c>
      <c r="B178" s="58"/>
      <c r="C178" s="58"/>
      <c r="D178" s="47" t="str">
        <f t="shared" si="35"/>
        <v/>
      </c>
      <c r="E178" s="70"/>
      <c r="F178" s="18"/>
      <c r="G178" s="58"/>
      <c r="H178" s="58"/>
      <c r="I178" s="58"/>
      <c r="J178" s="18"/>
      <c r="K178" s="59"/>
      <c r="L178" s="23" t="str">
        <f t="shared" si="36"/>
        <v/>
      </c>
      <c r="M178" s="23" t="str">
        <f t="shared" si="37"/>
        <v/>
      </c>
      <c r="N178" s="42" t="str">
        <f t="shared" si="38"/>
        <v/>
      </c>
      <c r="O178" s="42" t="str">
        <f t="shared" si="39"/>
        <v/>
      </c>
      <c r="P178" s="23" t="str">
        <f t="shared" si="40"/>
        <v/>
      </c>
      <c r="Q178" s="93" t="str">
        <f t="shared" si="41"/>
        <v/>
      </c>
      <c r="R178" s="23" t="str">
        <f>IF(K178="","",IF(M178=60,Q178/Age_Group_60_Ave_Adj_WW*100,IF(M178=90,Q178/Age_Group_90_Ave_Adj_WW*100,Q178/Age_Group_120_Ave_Adj_WW*100)))</f>
        <v/>
      </c>
    </row>
    <row r="179" spans="1:18" x14ac:dyDescent="0.2">
      <c r="A179" s="26">
        <v>170</v>
      </c>
      <c r="B179" s="58"/>
      <c r="C179" s="58"/>
      <c r="D179" s="47" t="str">
        <f t="shared" si="35"/>
        <v/>
      </c>
      <c r="E179" s="70"/>
      <c r="F179" s="18"/>
      <c r="G179" s="58"/>
      <c r="H179" s="58"/>
      <c r="I179" s="58"/>
      <c r="J179" s="18"/>
      <c r="K179" s="59"/>
      <c r="L179" s="23" t="str">
        <f t="shared" si="36"/>
        <v/>
      </c>
      <c r="M179" s="23" t="str">
        <f t="shared" si="37"/>
        <v/>
      </c>
      <c r="N179" s="42" t="str">
        <f t="shared" si="38"/>
        <v/>
      </c>
      <c r="O179" s="42" t="str">
        <f t="shared" si="39"/>
        <v/>
      </c>
      <c r="P179" s="23" t="str">
        <f t="shared" si="40"/>
        <v/>
      </c>
      <c r="Q179" s="93" t="str">
        <f t="shared" si="41"/>
        <v/>
      </c>
      <c r="R179" s="23" t="str">
        <f>IF(K179="","",IF(M179=60,Q179/Age_Group_60_Ave_Adj_WW*100,IF(M179=90,Q179/Age_Group_90_Ave_Adj_WW*100,Q179/Age_Group_120_Ave_Adj_WW*100)))</f>
        <v/>
      </c>
    </row>
    <row r="180" spans="1:18" x14ac:dyDescent="0.2">
      <c r="A180" s="26">
        <v>171</v>
      </c>
      <c r="B180" s="58"/>
      <c r="C180" s="58"/>
      <c r="D180" s="47" t="str">
        <f t="shared" si="35"/>
        <v/>
      </c>
      <c r="E180" s="70"/>
      <c r="F180" s="18"/>
      <c r="G180" s="58"/>
      <c r="H180" s="58"/>
      <c r="I180" s="58"/>
      <c r="J180" s="18"/>
      <c r="K180" s="59"/>
      <c r="L180" s="23" t="str">
        <f t="shared" si="36"/>
        <v/>
      </c>
      <c r="M180" s="23" t="str">
        <f t="shared" si="37"/>
        <v/>
      </c>
      <c r="N180" s="42" t="str">
        <f t="shared" si="38"/>
        <v/>
      </c>
      <c r="O180" s="42" t="str">
        <f t="shared" si="39"/>
        <v/>
      </c>
      <c r="P180" s="23" t="str">
        <f t="shared" si="40"/>
        <v/>
      </c>
      <c r="Q180" s="93" t="str">
        <f t="shared" si="41"/>
        <v/>
      </c>
      <c r="R180" s="23" t="str">
        <f>IF(K180="","",IF(M180=60,Q180/Age_Group_60_Ave_Adj_WW*100,IF(M180=90,Q180/Age_Group_90_Ave_Adj_WW*100,Q180/Age_Group_120_Ave_Adj_WW*100)))</f>
        <v/>
      </c>
    </row>
    <row r="181" spans="1:18" x14ac:dyDescent="0.2">
      <c r="A181" s="26">
        <v>172</v>
      </c>
      <c r="B181" s="58"/>
      <c r="C181" s="58"/>
      <c r="D181" s="47" t="str">
        <f t="shared" si="35"/>
        <v/>
      </c>
      <c r="E181" s="70"/>
      <c r="F181" s="18"/>
      <c r="G181" s="58"/>
      <c r="H181" s="58"/>
      <c r="I181" s="58"/>
      <c r="J181" s="18"/>
      <c r="K181" s="59"/>
      <c r="L181" s="23" t="str">
        <f t="shared" si="36"/>
        <v/>
      </c>
      <c r="M181" s="23" t="str">
        <f t="shared" si="37"/>
        <v/>
      </c>
      <c r="N181" s="42" t="str">
        <f t="shared" si="38"/>
        <v/>
      </c>
      <c r="O181" s="42" t="str">
        <f t="shared" si="39"/>
        <v/>
      </c>
      <c r="P181" s="23" t="str">
        <f t="shared" si="40"/>
        <v/>
      </c>
      <c r="Q181" s="93" t="str">
        <f t="shared" si="41"/>
        <v/>
      </c>
      <c r="R181" s="23" t="str">
        <f>IF(K181="","",IF(M181=60,Q181/Age_Group_60_Ave_Adj_WW*100,IF(M181=90,Q181/Age_Group_90_Ave_Adj_WW*100,Q181/Age_Group_120_Ave_Adj_WW*100)))</f>
        <v/>
      </c>
    </row>
    <row r="182" spans="1:18" x14ac:dyDescent="0.2">
      <c r="A182" s="26">
        <v>173</v>
      </c>
      <c r="B182" s="58"/>
      <c r="C182" s="58"/>
      <c r="D182" s="47" t="str">
        <f t="shared" si="35"/>
        <v/>
      </c>
      <c r="E182" s="70"/>
      <c r="F182" s="18"/>
      <c r="G182" s="58"/>
      <c r="H182" s="58"/>
      <c r="I182" s="58"/>
      <c r="J182" s="18"/>
      <c r="K182" s="59"/>
      <c r="L182" s="23" t="str">
        <f t="shared" si="36"/>
        <v/>
      </c>
      <c r="M182" s="23" t="str">
        <f t="shared" si="37"/>
        <v/>
      </c>
      <c r="N182" s="42" t="str">
        <f t="shared" si="38"/>
        <v/>
      </c>
      <c r="O182" s="42" t="str">
        <f t="shared" si="39"/>
        <v/>
      </c>
      <c r="P182" s="23" t="str">
        <f t="shared" si="40"/>
        <v/>
      </c>
      <c r="Q182" s="93" t="str">
        <f t="shared" si="41"/>
        <v/>
      </c>
      <c r="R182" s="23" t="str">
        <f>IF(K182="","",IF(M182=60,Q182/Age_Group_60_Ave_Adj_WW*100,IF(M182=90,Q182/Age_Group_90_Ave_Adj_WW*100,Q182/Age_Group_120_Ave_Adj_WW*100)))</f>
        <v/>
      </c>
    </row>
    <row r="183" spans="1:18" x14ac:dyDescent="0.2">
      <c r="A183" s="26">
        <v>174</v>
      </c>
      <c r="B183" s="58"/>
      <c r="C183" s="58"/>
      <c r="D183" s="47" t="str">
        <f t="shared" si="35"/>
        <v/>
      </c>
      <c r="E183" s="70"/>
      <c r="F183" s="18"/>
      <c r="G183" s="58"/>
      <c r="H183" s="58"/>
      <c r="I183" s="58"/>
      <c r="J183" s="18"/>
      <c r="K183" s="59"/>
      <c r="L183" s="23" t="str">
        <f t="shared" si="36"/>
        <v/>
      </c>
      <c r="M183" s="23" t="str">
        <f t="shared" si="37"/>
        <v/>
      </c>
      <c r="N183" s="42" t="str">
        <f t="shared" si="38"/>
        <v/>
      </c>
      <c r="O183" s="42" t="str">
        <f t="shared" si="39"/>
        <v/>
      </c>
      <c r="P183" s="23" t="str">
        <f t="shared" si="40"/>
        <v/>
      </c>
      <c r="Q183" s="93" t="str">
        <f t="shared" si="41"/>
        <v/>
      </c>
      <c r="R183" s="23" t="str">
        <f>IF(K183="","",IF(M183=60,Q183/Age_Group_60_Ave_Adj_WW*100,IF(M183=90,Q183/Age_Group_90_Ave_Adj_WW*100,Q183/Age_Group_120_Ave_Adj_WW*100)))</f>
        <v/>
      </c>
    </row>
    <row r="184" spans="1:18" x14ac:dyDescent="0.2">
      <c r="A184" s="26">
        <v>175</v>
      </c>
      <c r="B184" s="58"/>
      <c r="C184" s="58"/>
      <c r="D184" s="47" t="str">
        <f t="shared" si="35"/>
        <v/>
      </c>
      <c r="E184" s="70"/>
      <c r="F184" s="18"/>
      <c r="G184" s="58"/>
      <c r="H184" s="58"/>
      <c r="I184" s="58"/>
      <c r="J184" s="18"/>
      <c r="K184" s="59"/>
      <c r="L184" s="23" t="str">
        <f t="shared" si="36"/>
        <v/>
      </c>
      <c r="M184" s="23" t="str">
        <f t="shared" si="37"/>
        <v/>
      </c>
      <c r="N184" s="42" t="str">
        <f t="shared" si="38"/>
        <v/>
      </c>
      <c r="O184" s="42" t="str">
        <f t="shared" si="39"/>
        <v/>
      </c>
      <c r="P184" s="23" t="str">
        <f t="shared" si="40"/>
        <v/>
      </c>
      <c r="Q184" s="93" t="str">
        <f t="shared" si="41"/>
        <v/>
      </c>
      <c r="R184" s="23" t="str">
        <f>IF(K184="","",IF(M184=60,Q184/Age_Group_60_Ave_Adj_WW*100,IF(M184=90,Q184/Age_Group_90_Ave_Adj_WW*100,Q184/Age_Group_120_Ave_Adj_WW*100)))</f>
        <v/>
      </c>
    </row>
    <row r="185" spans="1:18" x14ac:dyDescent="0.2">
      <c r="A185" s="26">
        <v>176</v>
      </c>
      <c r="B185" s="58"/>
      <c r="C185" s="58"/>
      <c r="D185" s="47" t="str">
        <f t="shared" si="35"/>
        <v/>
      </c>
      <c r="E185" s="70"/>
      <c r="F185" s="18"/>
      <c r="G185" s="58"/>
      <c r="H185" s="58"/>
      <c r="I185" s="58"/>
      <c r="J185" s="18"/>
      <c r="K185" s="59"/>
      <c r="L185" s="23" t="str">
        <f t="shared" si="36"/>
        <v/>
      </c>
      <c r="M185" s="23" t="str">
        <f t="shared" si="37"/>
        <v/>
      </c>
      <c r="N185" s="42" t="str">
        <f t="shared" si="38"/>
        <v/>
      </c>
      <c r="O185" s="42" t="str">
        <f t="shared" si="39"/>
        <v/>
      </c>
      <c r="P185" s="23" t="str">
        <f t="shared" si="40"/>
        <v/>
      </c>
      <c r="Q185" s="93" t="str">
        <f t="shared" si="41"/>
        <v/>
      </c>
      <c r="R185" s="23" t="str">
        <f>IF(K185="","",IF(M185=60,Q185/Age_Group_60_Ave_Adj_WW*100,IF(M185=90,Q185/Age_Group_90_Ave_Adj_WW*100,Q185/Age_Group_120_Ave_Adj_WW*100)))</f>
        <v/>
      </c>
    </row>
    <row r="186" spans="1:18" x14ac:dyDescent="0.2">
      <c r="A186" s="26">
        <v>177</v>
      </c>
      <c r="B186" s="58"/>
      <c r="C186" s="58"/>
      <c r="D186" s="47" t="str">
        <f t="shared" si="35"/>
        <v/>
      </c>
      <c r="E186" s="70"/>
      <c r="F186" s="18"/>
      <c r="G186" s="58"/>
      <c r="H186" s="58"/>
      <c r="I186" s="58"/>
      <c r="J186" s="18"/>
      <c r="K186" s="59"/>
      <c r="L186" s="23" t="str">
        <f t="shared" si="36"/>
        <v/>
      </c>
      <c r="M186" s="23" t="str">
        <f t="shared" si="37"/>
        <v/>
      </c>
      <c r="N186" s="42" t="str">
        <f t="shared" si="38"/>
        <v/>
      </c>
      <c r="O186" s="42" t="str">
        <f t="shared" si="39"/>
        <v/>
      </c>
      <c r="P186" s="23" t="str">
        <f t="shared" si="40"/>
        <v/>
      </c>
      <c r="Q186" s="93" t="str">
        <f t="shared" si="41"/>
        <v/>
      </c>
      <c r="R186" s="23" t="str">
        <f>IF(K186="","",IF(M186=60,Q186/Age_Group_60_Ave_Adj_WW*100,IF(M186=90,Q186/Age_Group_90_Ave_Adj_WW*100,Q186/Age_Group_120_Ave_Adj_WW*100)))</f>
        <v/>
      </c>
    </row>
    <row r="187" spans="1:18" x14ac:dyDescent="0.2">
      <c r="A187" s="26">
        <v>178</v>
      </c>
      <c r="B187" s="58"/>
      <c r="C187" s="58"/>
      <c r="D187" s="47" t="str">
        <f t="shared" si="35"/>
        <v/>
      </c>
      <c r="E187" s="70"/>
      <c r="F187" s="18"/>
      <c r="G187" s="58"/>
      <c r="H187" s="58"/>
      <c r="I187" s="58"/>
      <c r="J187" s="18"/>
      <c r="K187" s="59"/>
      <c r="L187" s="23" t="str">
        <f t="shared" si="36"/>
        <v/>
      </c>
      <c r="M187" s="23" t="str">
        <f t="shared" si="37"/>
        <v/>
      </c>
      <c r="N187" s="42" t="str">
        <f t="shared" si="38"/>
        <v/>
      </c>
      <c r="O187" s="42" t="str">
        <f t="shared" si="39"/>
        <v/>
      </c>
      <c r="P187" s="23" t="str">
        <f t="shared" si="40"/>
        <v/>
      </c>
      <c r="Q187" s="93" t="str">
        <f t="shared" si="41"/>
        <v/>
      </c>
      <c r="R187" s="23" t="str">
        <f>IF(K187="","",IF(M187=60,Q187/Age_Group_60_Ave_Adj_WW*100,IF(M187=90,Q187/Age_Group_90_Ave_Adj_WW*100,Q187/Age_Group_120_Ave_Adj_WW*100)))</f>
        <v/>
      </c>
    </row>
    <row r="188" spans="1:18" x14ac:dyDescent="0.2">
      <c r="A188" s="26">
        <v>179</v>
      </c>
      <c r="B188" s="58"/>
      <c r="C188" s="58"/>
      <c r="D188" s="47" t="str">
        <f t="shared" si="35"/>
        <v/>
      </c>
      <c r="E188" s="70"/>
      <c r="F188" s="18"/>
      <c r="G188" s="58"/>
      <c r="H188" s="58"/>
      <c r="I188" s="58"/>
      <c r="J188" s="18"/>
      <c r="K188" s="59"/>
      <c r="L188" s="23" t="str">
        <f t="shared" si="36"/>
        <v/>
      </c>
      <c r="M188" s="23" t="str">
        <f t="shared" si="37"/>
        <v/>
      </c>
      <c r="N188" s="42" t="str">
        <f t="shared" si="38"/>
        <v/>
      </c>
      <c r="O188" s="42" t="str">
        <f t="shared" si="39"/>
        <v/>
      </c>
      <c r="P188" s="23" t="str">
        <f t="shared" si="40"/>
        <v/>
      </c>
      <c r="Q188" s="93" t="str">
        <f t="shared" si="41"/>
        <v/>
      </c>
      <c r="R188" s="23" t="str">
        <f>IF(K188="","",IF(M188=60,Q188/Age_Group_60_Ave_Adj_WW*100,IF(M188=90,Q188/Age_Group_90_Ave_Adj_WW*100,Q188/Age_Group_120_Ave_Adj_WW*100)))</f>
        <v/>
      </c>
    </row>
    <row r="189" spans="1:18" x14ac:dyDescent="0.2">
      <c r="A189" s="26">
        <v>180</v>
      </c>
      <c r="B189" s="58"/>
      <c r="C189" s="58"/>
      <c r="D189" s="47" t="str">
        <f t="shared" si="35"/>
        <v/>
      </c>
      <c r="E189" s="70"/>
      <c r="F189" s="18"/>
      <c r="G189" s="58"/>
      <c r="H189" s="58"/>
      <c r="I189" s="58"/>
      <c r="J189" s="18"/>
      <c r="K189" s="59"/>
      <c r="L189" s="23" t="str">
        <f t="shared" si="36"/>
        <v/>
      </c>
      <c r="M189" s="23" t="str">
        <f t="shared" si="37"/>
        <v/>
      </c>
      <c r="N189" s="42" t="str">
        <f t="shared" si="38"/>
        <v/>
      </c>
      <c r="O189" s="42" t="str">
        <f t="shared" si="39"/>
        <v/>
      </c>
      <c r="P189" s="23" t="str">
        <f t="shared" si="40"/>
        <v/>
      </c>
      <c r="Q189" s="93" t="str">
        <f t="shared" si="41"/>
        <v/>
      </c>
      <c r="R189" s="23" t="str">
        <f>IF(K189="","",IF(M189=60,Q189/Age_Group_60_Ave_Adj_WW*100,IF(M189=90,Q189/Age_Group_90_Ave_Adj_WW*100,Q189/Age_Group_120_Ave_Adj_WW*100)))</f>
        <v/>
      </c>
    </row>
    <row r="190" spans="1:18" x14ac:dyDescent="0.2">
      <c r="A190" s="26">
        <v>181</v>
      </c>
      <c r="B190" s="58"/>
      <c r="C190" s="58"/>
      <c r="D190" s="47" t="str">
        <f t="shared" si="35"/>
        <v/>
      </c>
      <c r="E190" s="70"/>
      <c r="F190" s="18"/>
      <c r="G190" s="58"/>
      <c r="H190" s="58"/>
      <c r="I190" s="58"/>
      <c r="J190" s="18"/>
      <c r="K190" s="59"/>
      <c r="L190" s="23" t="str">
        <f t="shared" si="36"/>
        <v/>
      </c>
      <c r="M190" s="23" t="str">
        <f t="shared" si="37"/>
        <v/>
      </c>
      <c r="N190" s="42" t="str">
        <f t="shared" si="38"/>
        <v/>
      </c>
      <c r="O190" s="42" t="str">
        <f t="shared" si="39"/>
        <v/>
      </c>
      <c r="P190" s="23" t="str">
        <f t="shared" si="40"/>
        <v/>
      </c>
      <c r="Q190" s="93" t="str">
        <f t="shared" si="41"/>
        <v/>
      </c>
      <c r="R190" s="23" t="str">
        <f>IF(K190="","",IF(M190=60,Q190/Age_Group_60_Ave_Adj_WW*100,IF(M190=90,Q190/Age_Group_90_Ave_Adj_WW*100,Q190/Age_Group_120_Ave_Adj_WW*100)))</f>
        <v/>
      </c>
    </row>
    <row r="191" spans="1:18" x14ac:dyDescent="0.2">
      <c r="A191" s="26">
        <v>182</v>
      </c>
      <c r="B191" s="58"/>
      <c r="C191" s="58"/>
      <c r="D191" s="47" t="str">
        <f t="shared" si="35"/>
        <v/>
      </c>
      <c r="E191" s="70"/>
      <c r="F191" s="18"/>
      <c r="G191" s="58"/>
      <c r="H191" s="58"/>
      <c r="I191" s="58"/>
      <c r="J191" s="18"/>
      <c r="K191" s="59"/>
      <c r="L191" s="23" t="str">
        <f t="shared" si="36"/>
        <v/>
      </c>
      <c r="M191" s="23" t="str">
        <f t="shared" si="37"/>
        <v/>
      </c>
      <c r="N191" s="42" t="str">
        <f t="shared" si="38"/>
        <v/>
      </c>
      <c r="O191" s="42" t="str">
        <f t="shared" si="39"/>
        <v/>
      </c>
      <c r="P191" s="23" t="str">
        <f t="shared" si="40"/>
        <v/>
      </c>
      <c r="Q191" s="93" t="str">
        <f t="shared" si="41"/>
        <v/>
      </c>
      <c r="R191" s="23" t="str">
        <f>IF(K191="","",IF(M191=60,Q191/Age_Group_60_Ave_Adj_WW*100,IF(M191=90,Q191/Age_Group_90_Ave_Adj_WW*100,Q191/Age_Group_120_Ave_Adj_WW*100)))</f>
        <v/>
      </c>
    </row>
    <row r="192" spans="1:18" x14ac:dyDescent="0.2">
      <c r="A192" s="26">
        <v>183</v>
      </c>
      <c r="B192" s="58"/>
      <c r="C192" s="58"/>
      <c r="D192" s="47" t="str">
        <f t="shared" si="35"/>
        <v/>
      </c>
      <c r="E192" s="70"/>
      <c r="F192" s="18"/>
      <c r="G192" s="58"/>
      <c r="H192" s="58"/>
      <c r="I192" s="58"/>
      <c r="J192" s="18"/>
      <c r="K192" s="59"/>
      <c r="L192" s="23" t="str">
        <f t="shared" si="36"/>
        <v/>
      </c>
      <c r="M192" s="23" t="str">
        <f t="shared" si="37"/>
        <v/>
      </c>
      <c r="N192" s="42" t="str">
        <f t="shared" si="38"/>
        <v/>
      </c>
      <c r="O192" s="42" t="str">
        <f t="shared" si="39"/>
        <v/>
      </c>
      <c r="P192" s="23" t="str">
        <f t="shared" si="40"/>
        <v/>
      </c>
      <c r="Q192" s="93" t="str">
        <f t="shared" si="41"/>
        <v/>
      </c>
      <c r="R192" s="23" t="str">
        <f>IF(K192="","",IF(M192=60,Q192/Age_Group_60_Ave_Adj_WW*100,IF(M192=90,Q192/Age_Group_90_Ave_Adj_WW*100,Q192/Age_Group_120_Ave_Adj_WW*100)))</f>
        <v/>
      </c>
    </row>
    <row r="193" spans="1:18" x14ac:dyDescent="0.2">
      <c r="A193" s="26">
        <v>184</v>
      </c>
      <c r="B193" s="58"/>
      <c r="C193" s="58"/>
      <c r="D193" s="47" t="str">
        <f t="shared" si="35"/>
        <v/>
      </c>
      <c r="E193" s="70"/>
      <c r="F193" s="18"/>
      <c r="G193" s="58"/>
      <c r="H193" s="58"/>
      <c r="I193" s="58"/>
      <c r="J193" s="18"/>
      <c r="K193" s="59"/>
      <c r="L193" s="23" t="str">
        <f t="shared" si="36"/>
        <v/>
      </c>
      <c r="M193" s="23" t="str">
        <f t="shared" si="37"/>
        <v/>
      </c>
      <c r="N193" s="42" t="str">
        <f t="shared" si="38"/>
        <v/>
      </c>
      <c r="O193" s="42" t="str">
        <f t="shared" si="39"/>
        <v/>
      </c>
      <c r="P193" s="23" t="str">
        <f t="shared" si="40"/>
        <v/>
      </c>
      <c r="Q193" s="93" t="str">
        <f t="shared" si="41"/>
        <v/>
      </c>
      <c r="R193" s="23" t="str">
        <f>IF(K193="","",IF(M193=60,Q193/Age_Group_60_Ave_Adj_WW*100,IF(M193=90,Q193/Age_Group_90_Ave_Adj_WW*100,Q193/Age_Group_120_Ave_Adj_WW*100)))</f>
        <v/>
      </c>
    </row>
    <row r="194" spans="1:18" x14ac:dyDescent="0.2">
      <c r="A194" s="26">
        <v>185</v>
      </c>
      <c r="B194" s="58"/>
      <c r="C194" s="58"/>
      <c r="D194" s="47" t="str">
        <f t="shared" si="35"/>
        <v/>
      </c>
      <c r="E194" s="70"/>
      <c r="F194" s="18"/>
      <c r="G194" s="58"/>
      <c r="H194" s="58"/>
      <c r="I194" s="58"/>
      <c r="J194" s="18"/>
      <c r="K194" s="59"/>
      <c r="L194" s="23" t="str">
        <f t="shared" si="36"/>
        <v/>
      </c>
      <c r="M194" s="23" t="str">
        <f t="shared" si="37"/>
        <v/>
      </c>
      <c r="N194" s="42" t="str">
        <f t="shared" si="38"/>
        <v/>
      </c>
      <c r="O194" s="42" t="str">
        <f t="shared" si="39"/>
        <v/>
      </c>
      <c r="P194" s="23" t="str">
        <f t="shared" si="40"/>
        <v/>
      </c>
      <c r="Q194" s="93" t="str">
        <f t="shared" si="41"/>
        <v/>
      </c>
      <c r="R194" s="23" t="str">
        <f>IF(K194="","",IF(M194=60,Q194/Age_Group_60_Ave_Adj_WW*100,IF(M194=90,Q194/Age_Group_90_Ave_Adj_WW*100,Q194/Age_Group_120_Ave_Adj_WW*100)))</f>
        <v/>
      </c>
    </row>
    <row r="195" spans="1:18" x14ac:dyDescent="0.2">
      <c r="A195" s="26">
        <v>186</v>
      </c>
      <c r="B195" s="58"/>
      <c r="C195" s="58"/>
      <c r="D195" s="47" t="str">
        <f t="shared" si="35"/>
        <v/>
      </c>
      <c r="E195" s="70"/>
      <c r="F195" s="18"/>
      <c r="G195" s="58"/>
      <c r="H195" s="58"/>
      <c r="I195" s="58"/>
      <c r="J195" s="18"/>
      <c r="K195" s="59"/>
      <c r="L195" s="23" t="str">
        <f t="shared" si="36"/>
        <v/>
      </c>
      <c r="M195" s="23" t="str">
        <f t="shared" si="37"/>
        <v/>
      </c>
      <c r="N195" s="42" t="str">
        <f t="shared" si="38"/>
        <v/>
      </c>
      <c r="O195" s="42" t="str">
        <f t="shared" si="39"/>
        <v/>
      </c>
      <c r="P195" s="23" t="str">
        <f t="shared" si="40"/>
        <v/>
      </c>
      <c r="Q195" s="93" t="str">
        <f t="shared" si="41"/>
        <v/>
      </c>
      <c r="R195" s="23" t="str">
        <f>IF(K195="","",IF(M195=60,Q195/Age_Group_60_Ave_Adj_WW*100,IF(M195=90,Q195/Age_Group_90_Ave_Adj_WW*100,Q195/Age_Group_120_Ave_Adj_WW*100)))</f>
        <v/>
      </c>
    </row>
    <row r="196" spans="1:18" x14ac:dyDescent="0.2">
      <c r="A196" s="26">
        <v>187</v>
      </c>
      <c r="B196" s="58"/>
      <c r="C196" s="58"/>
      <c r="D196" s="47" t="str">
        <f t="shared" si="35"/>
        <v/>
      </c>
      <c r="E196" s="70"/>
      <c r="F196" s="18"/>
      <c r="G196" s="58"/>
      <c r="H196" s="58"/>
      <c r="I196" s="58"/>
      <c r="J196" s="18"/>
      <c r="K196" s="59"/>
      <c r="L196" s="23" t="str">
        <f t="shared" si="36"/>
        <v/>
      </c>
      <c r="M196" s="23" t="str">
        <f t="shared" si="37"/>
        <v/>
      </c>
      <c r="N196" s="42" t="str">
        <f t="shared" si="38"/>
        <v/>
      </c>
      <c r="O196" s="42" t="str">
        <f t="shared" si="39"/>
        <v/>
      </c>
      <c r="P196" s="23" t="str">
        <f t="shared" si="40"/>
        <v/>
      </c>
      <c r="Q196" s="93" t="str">
        <f t="shared" si="41"/>
        <v/>
      </c>
      <c r="R196" s="23" t="str">
        <f>IF(K196="","",IF(M196=60,Q196/Age_Group_60_Ave_Adj_WW*100,IF(M196=90,Q196/Age_Group_90_Ave_Adj_WW*100,Q196/Age_Group_120_Ave_Adj_WW*100)))</f>
        <v/>
      </c>
    </row>
    <row r="197" spans="1:18" x14ac:dyDescent="0.2">
      <c r="A197" s="26">
        <v>188</v>
      </c>
      <c r="B197" s="58"/>
      <c r="C197" s="58"/>
      <c r="D197" s="47" t="str">
        <f t="shared" si="35"/>
        <v/>
      </c>
      <c r="E197" s="70"/>
      <c r="F197" s="18"/>
      <c r="G197" s="58"/>
      <c r="H197" s="58"/>
      <c r="I197" s="58"/>
      <c r="J197" s="18"/>
      <c r="K197" s="59"/>
      <c r="L197" s="23" t="str">
        <f t="shared" si="36"/>
        <v/>
      </c>
      <c r="M197" s="23" t="str">
        <f t="shared" si="37"/>
        <v/>
      </c>
      <c r="N197" s="42" t="str">
        <f t="shared" si="38"/>
        <v/>
      </c>
      <c r="O197" s="42" t="str">
        <f t="shared" si="39"/>
        <v/>
      </c>
      <c r="P197" s="23" t="str">
        <f t="shared" si="40"/>
        <v/>
      </c>
      <c r="Q197" s="93" t="str">
        <f t="shared" si="41"/>
        <v/>
      </c>
      <c r="R197" s="23" t="str">
        <f>IF(K197="","",IF(M197=60,Q197/Age_Group_60_Ave_Adj_WW*100,IF(M197=90,Q197/Age_Group_90_Ave_Adj_WW*100,Q197/Age_Group_120_Ave_Adj_WW*100)))</f>
        <v/>
      </c>
    </row>
    <row r="198" spans="1:18" x14ac:dyDescent="0.2">
      <c r="A198" s="26">
        <v>189</v>
      </c>
      <c r="B198" s="58"/>
      <c r="C198" s="58"/>
      <c r="D198" s="47" t="str">
        <f t="shared" si="35"/>
        <v/>
      </c>
      <c r="E198" s="70"/>
      <c r="F198" s="18"/>
      <c r="G198" s="58"/>
      <c r="H198" s="58"/>
      <c r="I198" s="58"/>
      <c r="J198" s="18"/>
      <c r="K198" s="59"/>
      <c r="L198" s="23" t="str">
        <f t="shared" si="36"/>
        <v/>
      </c>
      <c r="M198" s="23" t="str">
        <f t="shared" si="37"/>
        <v/>
      </c>
      <c r="N198" s="42" t="str">
        <f t="shared" si="38"/>
        <v/>
      </c>
      <c r="O198" s="42" t="str">
        <f t="shared" si="39"/>
        <v/>
      </c>
      <c r="P198" s="23" t="str">
        <f t="shared" si="40"/>
        <v/>
      </c>
      <c r="Q198" s="93" t="str">
        <f t="shared" si="41"/>
        <v/>
      </c>
      <c r="R198" s="23" t="str">
        <f>IF(K198="","",IF(M198=60,Q198/Age_Group_60_Ave_Adj_WW*100,IF(M198=90,Q198/Age_Group_90_Ave_Adj_WW*100,Q198/Age_Group_120_Ave_Adj_WW*100)))</f>
        <v/>
      </c>
    </row>
    <row r="199" spans="1:18" x14ac:dyDescent="0.2">
      <c r="A199" s="26">
        <v>190</v>
      </c>
      <c r="B199" s="58"/>
      <c r="C199" s="58"/>
      <c r="D199" s="47" t="str">
        <f t="shared" si="35"/>
        <v/>
      </c>
      <c r="E199" s="70"/>
      <c r="F199" s="18"/>
      <c r="G199" s="58"/>
      <c r="H199" s="58"/>
      <c r="I199" s="58"/>
      <c r="J199" s="18"/>
      <c r="K199" s="59"/>
      <c r="L199" s="23" t="str">
        <f t="shared" si="36"/>
        <v/>
      </c>
      <c r="M199" s="23" t="str">
        <f t="shared" si="37"/>
        <v/>
      </c>
      <c r="N199" s="42" t="str">
        <f t="shared" si="38"/>
        <v/>
      </c>
      <c r="O199" s="42" t="str">
        <f t="shared" si="39"/>
        <v/>
      </c>
      <c r="P199" s="23" t="str">
        <f t="shared" si="40"/>
        <v/>
      </c>
      <c r="Q199" s="93" t="str">
        <f t="shared" si="41"/>
        <v/>
      </c>
      <c r="R199" s="23" t="str">
        <f>IF(K199="","",IF(M199=60,Q199/Age_Group_60_Ave_Adj_WW*100,IF(M199=90,Q199/Age_Group_90_Ave_Adj_WW*100,Q199/Age_Group_120_Ave_Adj_WW*100)))</f>
        <v/>
      </c>
    </row>
    <row r="200" spans="1:18" x14ac:dyDescent="0.2">
      <c r="A200" s="26">
        <v>191</v>
      </c>
      <c r="B200" s="58"/>
      <c r="C200" s="58"/>
      <c r="D200" s="47" t="str">
        <f t="shared" si="35"/>
        <v/>
      </c>
      <c r="E200" s="70"/>
      <c r="F200" s="18"/>
      <c r="G200" s="58"/>
      <c r="H200" s="58"/>
      <c r="I200" s="58"/>
      <c r="J200" s="18"/>
      <c r="K200" s="59"/>
      <c r="L200" s="23" t="str">
        <f t="shared" si="36"/>
        <v/>
      </c>
      <c r="M200" s="23" t="str">
        <f t="shared" si="37"/>
        <v/>
      </c>
      <c r="N200" s="42" t="str">
        <f t="shared" si="38"/>
        <v/>
      </c>
      <c r="O200" s="42" t="str">
        <f t="shared" si="39"/>
        <v/>
      </c>
      <c r="P200" s="23" t="str">
        <f t="shared" si="40"/>
        <v/>
      </c>
      <c r="Q200" s="93" t="str">
        <f t="shared" si="41"/>
        <v/>
      </c>
      <c r="R200" s="23" t="str">
        <f>IF(K200="","",IF(M200=60,Q200/Age_Group_60_Ave_Adj_WW*100,IF(M200=90,Q200/Age_Group_90_Ave_Adj_WW*100,Q200/Age_Group_120_Ave_Adj_WW*100)))</f>
        <v/>
      </c>
    </row>
    <row r="201" spans="1:18" x14ac:dyDescent="0.2">
      <c r="A201" s="26">
        <v>192</v>
      </c>
      <c r="B201" s="58"/>
      <c r="C201" s="58"/>
      <c r="D201" s="47" t="str">
        <f t="shared" si="35"/>
        <v/>
      </c>
      <c r="E201" s="70"/>
      <c r="F201" s="18"/>
      <c r="G201" s="58"/>
      <c r="H201" s="58"/>
      <c r="I201" s="58"/>
      <c r="J201" s="18"/>
      <c r="K201" s="59"/>
      <c r="L201" s="23" t="str">
        <f t="shared" si="36"/>
        <v/>
      </c>
      <c r="M201" s="23" t="str">
        <f t="shared" si="37"/>
        <v/>
      </c>
      <c r="N201" s="42" t="str">
        <f t="shared" si="38"/>
        <v/>
      </c>
      <c r="O201" s="42" t="str">
        <f t="shared" si="39"/>
        <v/>
      </c>
      <c r="P201" s="23" t="str">
        <f t="shared" si="40"/>
        <v/>
      </c>
      <c r="Q201" s="93" t="str">
        <f t="shared" si="41"/>
        <v/>
      </c>
      <c r="R201" s="23" t="str">
        <f>IF(K201="","",IF(M201=60,Q201/Age_Group_60_Ave_Adj_WW*100,IF(M201=90,Q201/Age_Group_90_Ave_Adj_WW*100,Q201/Age_Group_120_Ave_Adj_WW*100)))</f>
        <v/>
      </c>
    </row>
    <row r="202" spans="1:18" x14ac:dyDescent="0.2">
      <c r="A202" s="26">
        <v>193</v>
      </c>
      <c r="B202" s="58"/>
      <c r="C202" s="58"/>
      <c r="D202" s="47" t="str">
        <f t="shared" ref="D202:D209" si="42">IF(C202="","",VLOOKUP(F202-VLOOKUP(C202,Doe_Data_Table,3,FALSE),Age_Of_Dam_Table,2))</f>
        <v/>
      </c>
      <c r="E202" s="70"/>
      <c r="F202" s="18"/>
      <c r="G202" s="58"/>
      <c r="H202" s="58"/>
      <c r="I202" s="58"/>
      <c r="J202" s="18"/>
      <c r="K202" s="59"/>
      <c r="L202" s="23" t="str">
        <f t="shared" ref="L202:L209" si="43">IF(OR(F202="",J202=""),"",J202-F202)</f>
        <v/>
      </c>
      <c r="M202" s="23" t="str">
        <f t="shared" ref="M202:M209" si="44">IF(L202="","",VLOOKUP(L202,Age_Group_Table,2))</f>
        <v/>
      </c>
      <c r="N202" s="42" t="str">
        <f t="shared" ref="N202:N209" si="45">IF(K202="","",K202/L202)</f>
        <v/>
      </c>
      <c r="O202" s="42" t="str">
        <f t="shared" ref="O202:O209" si="46">IF(OR(I202="",K202="",L202=""),"",(K202-I202)/L202)</f>
        <v/>
      </c>
      <c r="P202" s="23" t="str">
        <f t="shared" ref="P202:P209" si="47">IF(K202="","",IF(I202="",N202*M202,O202*M202+I202))</f>
        <v/>
      </c>
      <c r="Q202" s="93" t="str">
        <f t="shared" ref="Q202:Q209" si="48">IF($P202="","",$P202*VLOOKUP($G202,Sex_of_Kid_Adj_Factors_Table,2)*VLOOKUP($D202,Age_of_Dam_Adj_Factors_Table,2)*VLOOKUP($H202,Birth__Rearing_Type_Adj_Factors_Table,2))</f>
        <v/>
      </c>
      <c r="R202" s="23" t="str">
        <f>IF(K202="","",IF(M202=60,Q202/Age_Group_60_Ave_Adj_WW*100,IF(M202=90,Q202/Age_Group_90_Ave_Adj_WW*100,Q202/Age_Group_120_Ave_Adj_WW*100)))</f>
        <v/>
      </c>
    </row>
    <row r="203" spans="1:18" x14ac:dyDescent="0.2">
      <c r="A203" s="26">
        <v>194</v>
      </c>
      <c r="B203" s="58"/>
      <c r="C203" s="58"/>
      <c r="D203" s="47" t="str">
        <f t="shared" si="42"/>
        <v/>
      </c>
      <c r="E203" s="70"/>
      <c r="F203" s="18"/>
      <c r="G203" s="58"/>
      <c r="H203" s="58"/>
      <c r="I203" s="58"/>
      <c r="J203" s="18"/>
      <c r="K203" s="59"/>
      <c r="L203" s="23" t="str">
        <f t="shared" si="43"/>
        <v/>
      </c>
      <c r="M203" s="23" t="str">
        <f t="shared" si="44"/>
        <v/>
      </c>
      <c r="N203" s="42" t="str">
        <f t="shared" si="45"/>
        <v/>
      </c>
      <c r="O203" s="42" t="str">
        <f t="shared" si="46"/>
        <v/>
      </c>
      <c r="P203" s="23" t="str">
        <f t="shared" si="47"/>
        <v/>
      </c>
      <c r="Q203" s="93" t="str">
        <f t="shared" si="48"/>
        <v/>
      </c>
      <c r="R203" s="23" t="str">
        <f>IF(K203="","",IF(M203=60,Q203/Age_Group_60_Ave_Adj_WW*100,IF(M203=90,Q203/Age_Group_90_Ave_Adj_WW*100,Q203/Age_Group_120_Ave_Adj_WW*100)))</f>
        <v/>
      </c>
    </row>
    <row r="204" spans="1:18" x14ac:dyDescent="0.2">
      <c r="A204" s="26">
        <v>195</v>
      </c>
      <c r="B204" s="58"/>
      <c r="C204" s="58"/>
      <c r="D204" s="47" t="str">
        <f t="shared" si="42"/>
        <v/>
      </c>
      <c r="E204" s="70"/>
      <c r="F204" s="18"/>
      <c r="G204" s="58"/>
      <c r="H204" s="58"/>
      <c r="I204" s="58"/>
      <c r="J204" s="18"/>
      <c r="K204" s="59"/>
      <c r="L204" s="23" t="str">
        <f t="shared" si="43"/>
        <v/>
      </c>
      <c r="M204" s="23" t="str">
        <f t="shared" si="44"/>
        <v/>
      </c>
      <c r="N204" s="42" t="str">
        <f t="shared" si="45"/>
        <v/>
      </c>
      <c r="O204" s="42" t="str">
        <f t="shared" si="46"/>
        <v/>
      </c>
      <c r="P204" s="23" t="str">
        <f t="shared" si="47"/>
        <v/>
      </c>
      <c r="Q204" s="93" t="str">
        <f t="shared" si="48"/>
        <v/>
      </c>
      <c r="R204" s="23" t="str">
        <f>IF(K204="","",IF(M204=60,Q204/Age_Group_60_Ave_Adj_WW*100,IF(M204=90,Q204/Age_Group_90_Ave_Adj_WW*100,Q204/Age_Group_120_Ave_Adj_WW*100)))</f>
        <v/>
      </c>
    </row>
    <row r="205" spans="1:18" x14ac:dyDescent="0.2">
      <c r="A205" s="26">
        <v>196</v>
      </c>
      <c r="B205" s="58"/>
      <c r="C205" s="58"/>
      <c r="D205" s="47" t="str">
        <f t="shared" si="42"/>
        <v/>
      </c>
      <c r="E205" s="70"/>
      <c r="F205" s="18"/>
      <c r="G205" s="58"/>
      <c r="H205" s="58"/>
      <c r="I205" s="58"/>
      <c r="J205" s="18"/>
      <c r="K205" s="59"/>
      <c r="L205" s="23" t="str">
        <f t="shared" si="43"/>
        <v/>
      </c>
      <c r="M205" s="23" t="str">
        <f t="shared" si="44"/>
        <v/>
      </c>
      <c r="N205" s="42" t="str">
        <f t="shared" si="45"/>
        <v/>
      </c>
      <c r="O205" s="42" t="str">
        <f t="shared" si="46"/>
        <v/>
      </c>
      <c r="P205" s="23" t="str">
        <f t="shared" si="47"/>
        <v/>
      </c>
      <c r="Q205" s="93" t="str">
        <f t="shared" si="48"/>
        <v/>
      </c>
      <c r="R205" s="23" t="str">
        <f>IF(K205="","",IF(M205=60,Q205/Age_Group_60_Ave_Adj_WW*100,IF(M205=90,Q205/Age_Group_90_Ave_Adj_WW*100,Q205/Age_Group_120_Ave_Adj_WW*100)))</f>
        <v/>
      </c>
    </row>
    <row r="206" spans="1:18" x14ac:dyDescent="0.2">
      <c r="A206" s="26">
        <v>197</v>
      </c>
      <c r="B206" s="58"/>
      <c r="C206" s="58"/>
      <c r="D206" s="47" t="str">
        <f t="shared" si="42"/>
        <v/>
      </c>
      <c r="E206" s="70"/>
      <c r="F206" s="18"/>
      <c r="G206" s="58"/>
      <c r="H206" s="58"/>
      <c r="I206" s="58"/>
      <c r="J206" s="18"/>
      <c r="K206" s="59"/>
      <c r="L206" s="23" t="str">
        <f t="shared" si="43"/>
        <v/>
      </c>
      <c r="M206" s="23" t="str">
        <f t="shared" si="44"/>
        <v/>
      </c>
      <c r="N206" s="42" t="str">
        <f t="shared" si="45"/>
        <v/>
      </c>
      <c r="O206" s="42" t="str">
        <f t="shared" si="46"/>
        <v/>
      </c>
      <c r="P206" s="23" t="str">
        <f t="shared" si="47"/>
        <v/>
      </c>
      <c r="Q206" s="93" t="str">
        <f t="shared" si="48"/>
        <v/>
      </c>
      <c r="R206" s="23" t="str">
        <f>IF(K206="","",IF(M206=60,Q206/Age_Group_60_Ave_Adj_WW*100,IF(M206=90,Q206/Age_Group_90_Ave_Adj_WW*100,Q206/Age_Group_120_Ave_Adj_WW*100)))</f>
        <v/>
      </c>
    </row>
    <row r="207" spans="1:18" x14ac:dyDescent="0.2">
      <c r="A207" s="26">
        <v>198</v>
      </c>
      <c r="B207" s="58"/>
      <c r="C207" s="58"/>
      <c r="D207" s="47" t="str">
        <f t="shared" si="42"/>
        <v/>
      </c>
      <c r="E207" s="70"/>
      <c r="F207" s="18"/>
      <c r="G207" s="58"/>
      <c r="H207" s="58"/>
      <c r="I207" s="58"/>
      <c r="J207" s="18"/>
      <c r="K207" s="59"/>
      <c r="L207" s="23" t="str">
        <f t="shared" si="43"/>
        <v/>
      </c>
      <c r="M207" s="23" t="str">
        <f t="shared" si="44"/>
        <v/>
      </c>
      <c r="N207" s="42" t="str">
        <f t="shared" si="45"/>
        <v/>
      </c>
      <c r="O207" s="42" t="str">
        <f t="shared" si="46"/>
        <v/>
      </c>
      <c r="P207" s="23" t="str">
        <f t="shared" si="47"/>
        <v/>
      </c>
      <c r="Q207" s="93" t="str">
        <f t="shared" si="48"/>
        <v/>
      </c>
      <c r="R207" s="23" t="str">
        <f>IF(K207="","",IF(M207=60,Q207/Age_Group_60_Ave_Adj_WW*100,IF(M207=90,Q207/Age_Group_90_Ave_Adj_WW*100,Q207/Age_Group_120_Ave_Adj_WW*100)))</f>
        <v/>
      </c>
    </row>
    <row r="208" spans="1:18" x14ac:dyDescent="0.2">
      <c r="A208" s="26">
        <v>199</v>
      </c>
      <c r="B208" s="58"/>
      <c r="C208" s="58"/>
      <c r="D208" s="47" t="str">
        <f t="shared" si="42"/>
        <v/>
      </c>
      <c r="E208" s="70"/>
      <c r="F208" s="18"/>
      <c r="G208" s="58"/>
      <c r="H208" s="58"/>
      <c r="I208" s="58"/>
      <c r="J208" s="18"/>
      <c r="K208" s="59"/>
      <c r="L208" s="23" t="str">
        <f t="shared" si="43"/>
        <v/>
      </c>
      <c r="M208" s="23" t="str">
        <f t="shared" si="44"/>
        <v/>
      </c>
      <c r="N208" s="42" t="str">
        <f t="shared" si="45"/>
        <v/>
      </c>
      <c r="O208" s="42" t="str">
        <f t="shared" si="46"/>
        <v/>
      </c>
      <c r="P208" s="23" t="str">
        <f t="shared" si="47"/>
        <v/>
      </c>
      <c r="Q208" s="93" t="str">
        <f t="shared" si="48"/>
        <v/>
      </c>
      <c r="R208" s="23" t="str">
        <f>IF(K208="","",IF(M208=60,Q208/Age_Group_60_Ave_Adj_WW*100,IF(M208=90,Q208/Age_Group_90_Ave_Adj_WW*100,Q208/Age_Group_120_Ave_Adj_WW*100)))</f>
        <v/>
      </c>
    </row>
    <row r="209" spans="1:18" x14ac:dyDescent="0.2">
      <c r="A209" s="26">
        <v>200</v>
      </c>
      <c r="B209" s="58"/>
      <c r="C209" s="58"/>
      <c r="D209" s="47" t="str">
        <f t="shared" si="42"/>
        <v/>
      </c>
      <c r="E209" s="70"/>
      <c r="F209" s="18"/>
      <c r="G209" s="58"/>
      <c r="H209" s="58"/>
      <c r="I209" s="58"/>
      <c r="J209" s="18"/>
      <c r="K209" s="59"/>
      <c r="L209" s="23" t="str">
        <f t="shared" si="43"/>
        <v/>
      </c>
      <c r="M209" s="23" t="str">
        <f t="shared" si="44"/>
        <v/>
      </c>
      <c r="N209" s="42" t="str">
        <f t="shared" si="45"/>
        <v/>
      </c>
      <c r="O209" s="42" t="str">
        <f t="shared" si="46"/>
        <v/>
      </c>
      <c r="P209" s="23" t="str">
        <f t="shared" si="47"/>
        <v/>
      </c>
      <c r="Q209" s="93" t="str">
        <f t="shared" si="48"/>
        <v/>
      </c>
      <c r="R209" s="23" t="str">
        <f>IF(K209="","",IF(M209=60,Q209/Age_Group_60_Ave_Adj_WW*100,IF(M209=90,Q209/Age_Group_90_Ave_Adj_WW*100,Q209/Age_Group_120_Ave_Adj_WW*100)))</f>
        <v/>
      </c>
    </row>
  </sheetData>
  <sortState xmlns:xlrd2="http://schemas.microsoft.com/office/spreadsheetml/2017/richdata2" ref="A10:R209">
    <sortCondition ref="A10"/>
  </sortState>
  <mergeCells count="9">
    <mergeCell ref="A5:B5"/>
    <mergeCell ref="C5:F5"/>
    <mergeCell ref="A6:B6"/>
    <mergeCell ref="M2:R2"/>
    <mergeCell ref="Q3:R3"/>
    <mergeCell ref="M3:N3"/>
    <mergeCell ref="O3:P3"/>
    <mergeCell ref="A4:B4"/>
    <mergeCell ref="C4:F4"/>
  </mergeCells>
  <dataValidations count="7">
    <dataValidation allowBlank="1" showInputMessage="1" showErrorMessage="1" promptTitle="Birth Weight" prompt="If birthweight unknown, leave blank." sqref="I10 I15 I20 I25 I30 I35 I40 I45 I50 I55" xr:uid="{00000000-0002-0000-0100-000000000000}"/>
    <dataValidation allowBlank="1" showInputMessage="1" showErrorMessage="1" promptTitle="Birth Weight" prompt="If birthweight unknown, leave blank._x000a_" sqref="I11:I14 I56:I109 I16:I19 I21:I24 I26:I29 I31:I34 I36:I39 I41:I44 I46:I49 I51:I54" xr:uid="{00000000-0002-0000-0100-000001000000}"/>
    <dataValidation type="whole" allowBlank="1" showInputMessage="1" showErrorMessage="1" error="You MUST enter a 1, 2, or 3Q" prompt="1=Doe Kid,_x000a_2=Buck Kid,_x000a_3=Wether Kid" sqref="G10:G209" xr:uid="{00000000-0002-0000-0100-000002000000}">
      <formula1>1</formula1>
      <formula2>3</formula2>
    </dataValidation>
    <dataValidation type="whole" allowBlank="1" showInputMessage="1" showErrorMessage="1" error="You MUST enter a number between 1 and 7!" promptTitle="Birth/Rearing Type" prompt="1-Single,_x000a_2=Single Raised as Twin,_x000a_3=Twin Raised as Single,_x000a_4=Twin raised as Twin,_x000a_5=Triplet Raised as Single,_x000a_6=Triplet Raised as Twin,_x000a_7=Triplet Raised as Triplet" sqref="H11:H209" xr:uid="{00000000-0002-0000-0100-000003000000}">
      <formula1>1</formula1>
      <formula2>7</formula2>
    </dataValidation>
    <dataValidation type="whole" allowBlank="1" showInputMessage="1" showErrorMessage="1" errorTitle="Sex of Calf" error="You MUST enter a number between 1 and 7!" promptTitle="Birth/Rearing Type" prompt="1-Single,_x000a_2=Single Raised as Twin,_x000a_3=Twin Raised as Single,_x000a_4=Twin raised as Twin,_x000a_5=Triplet Raised as Single,_x000a_6=Triplet Raised as Twin,_x000a_7=Triplet Raised as Triplet" sqref="H10" xr:uid="{00000000-0002-0000-0100-000004000000}">
      <formula1>1</formula1>
      <formula2>7</formula2>
    </dataValidation>
    <dataValidation type="list" allowBlank="1" showInputMessage="1" showErrorMessage="1" error="The Doe ID must be present on the Doe Data sheet!!!" prompt="Type Doe ID or select from the drop down list." sqref="C10:C209" xr:uid="{00000000-0002-0000-0100-000005000000}">
      <formula1>Doe_Data_List</formula1>
    </dataValidation>
    <dataValidation type="list" allowBlank="1" showInputMessage="1" showErrorMessage="1" error="The Buck ID must be present on the Buck Data sheet!!!" prompt="Type Buck ID or select from the drop down list." sqref="E10:E209" xr:uid="{00000000-0002-0000-0100-000006000000}">
      <formula1>Buck_Data_List</formula1>
    </dataValidation>
  </dataValidations>
  <pageMargins left="0.5" right="0.5" top="0.5" bottom="1" header="0.5" footer="0.5"/>
  <pageSetup orientation="landscape" horizontalDpi="300" verticalDpi="300" r:id="rId1"/>
  <headerFooter alignWithMargins="0">
    <oddFooter>Page &amp;P of &amp;N</oddFooter>
  </headerFooter>
  <drawing r:id="rId2"/>
  <legacyDrawing r:id="rId3"/>
  <mc:AlternateContent xmlns:mc="http://schemas.openxmlformats.org/markup-compatibility/2006">
    <mc:Choice Requires="x14">
      <controls>
        <mc:AlternateContent xmlns:mc="http://schemas.openxmlformats.org/markup-compatibility/2006">
          <mc:Choice Requires="x14">
            <control shapeId="1039" r:id="rId4" name="Button 15">
              <controlPr defaultSize="0" print="0" autoFill="0" autoPict="0" macro="[0]!Sort_Lambs_by_Number">
                <anchor>
                  <from>
                    <xdr:col>18</xdr:col>
                    <xdr:colOff>47625</xdr:colOff>
                    <xdr:row>0</xdr:row>
                    <xdr:rowOff>0</xdr:rowOff>
                  </from>
                  <to>
                    <xdr:col>19</xdr:col>
                    <xdr:colOff>66675</xdr:colOff>
                    <xdr:row>1</xdr:row>
                    <xdr:rowOff>171450</xdr:rowOff>
                  </to>
                </anchor>
              </controlPr>
            </control>
          </mc:Choice>
        </mc:AlternateContent>
        <mc:AlternateContent xmlns:mc="http://schemas.openxmlformats.org/markup-compatibility/2006">
          <mc:Choice Requires="x14">
            <control shapeId="1040" r:id="rId5" name="Button 16">
              <controlPr defaultSize="0" print="0" autoFill="0" autoPict="0" macro="[0]!Sort_Lambs_by_ID">
                <anchor>
                  <from>
                    <xdr:col>18</xdr:col>
                    <xdr:colOff>47625</xdr:colOff>
                    <xdr:row>1</xdr:row>
                    <xdr:rowOff>190500</xdr:rowOff>
                  </from>
                  <to>
                    <xdr:col>19</xdr:col>
                    <xdr:colOff>66675</xdr:colOff>
                    <xdr:row>3</xdr:row>
                    <xdr:rowOff>190500</xdr:rowOff>
                  </to>
                </anchor>
              </controlPr>
            </control>
          </mc:Choice>
        </mc:AlternateContent>
        <mc:AlternateContent xmlns:mc="http://schemas.openxmlformats.org/markup-compatibility/2006">
          <mc:Choice Requires="x14">
            <control shapeId="1041" r:id="rId6" name="Button 17">
              <controlPr defaultSize="0" print="0" autoFill="0" autoPict="0" macro="[0]!Sort_Lambs_WDA">
                <anchor>
                  <from>
                    <xdr:col>19</xdr:col>
                    <xdr:colOff>104775</xdr:colOff>
                    <xdr:row>0</xdr:row>
                    <xdr:rowOff>0</xdr:rowOff>
                  </from>
                  <to>
                    <xdr:col>20</xdr:col>
                    <xdr:colOff>133350</xdr:colOff>
                    <xdr:row>1</xdr:row>
                    <xdr:rowOff>171450</xdr:rowOff>
                  </to>
                </anchor>
              </controlPr>
            </control>
          </mc:Choice>
        </mc:AlternateContent>
        <mc:AlternateContent xmlns:mc="http://schemas.openxmlformats.org/markup-compatibility/2006">
          <mc:Choice Requires="x14">
            <control shapeId="1042" r:id="rId7" name="Button 18">
              <controlPr defaultSize="0" print="0" autoFill="0" autoPict="0" macro="[0]!Sort_Lambs_ADG">
                <anchor>
                  <from>
                    <xdr:col>19</xdr:col>
                    <xdr:colOff>104775</xdr:colOff>
                    <xdr:row>1</xdr:row>
                    <xdr:rowOff>190500</xdr:rowOff>
                  </from>
                  <to>
                    <xdr:col>20</xdr:col>
                    <xdr:colOff>133350</xdr:colOff>
                    <xdr:row>3</xdr:row>
                    <xdr:rowOff>190500</xdr:rowOff>
                  </to>
                </anchor>
              </controlPr>
            </control>
          </mc:Choice>
        </mc:AlternateContent>
        <mc:AlternateContent xmlns:mc="http://schemas.openxmlformats.org/markup-compatibility/2006">
          <mc:Choice Requires="x14">
            <control shapeId="1043" r:id="rId8" name="Button 19">
              <controlPr defaultSize="0" print="0" autoFill="0" autoPict="0" macro="[0]!Sort_Lambs_by_Adj_WW">
                <anchor>
                  <from>
                    <xdr:col>20</xdr:col>
                    <xdr:colOff>171450</xdr:colOff>
                    <xdr:row>0</xdr:row>
                    <xdr:rowOff>0</xdr:rowOff>
                  </from>
                  <to>
                    <xdr:col>21</xdr:col>
                    <xdr:colOff>190500</xdr:colOff>
                    <xdr:row>1</xdr:row>
                    <xdr:rowOff>171450</xdr:rowOff>
                  </to>
                </anchor>
              </controlPr>
            </control>
          </mc:Choice>
        </mc:AlternateContent>
        <mc:AlternateContent xmlns:mc="http://schemas.openxmlformats.org/markup-compatibility/2006">
          <mc:Choice Requires="x14">
            <control shapeId="1044" r:id="rId9" name="Button 20">
              <controlPr defaultSize="0" print="0" autoFill="0" autoPict="0" macro="[0]!Sort_Lambs_by_Wt_Ratio">
                <anchor>
                  <from>
                    <xdr:col>20</xdr:col>
                    <xdr:colOff>171450</xdr:colOff>
                    <xdr:row>1</xdr:row>
                    <xdr:rowOff>190500</xdr:rowOff>
                  </from>
                  <to>
                    <xdr:col>21</xdr:col>
                    <xdr:colOff>190500</xdr:colOff>
                    <xdr:row>3</xdr:row>
                    <xdr:rowOff>190500</xdr:rowOff>
                  </to>
                </anchor>
              </controlPr>
            </control>
          </mc:Choice>
        </mc:AlternateContent>
        <mc:AlternateContent xmlns:mc="http://schemas.openxmlformats.org/markup-compatibility/2006">
          <mc:Choice Requires="x14">
            <control shapeId="1045" r:id="rId10" name="Button 21">
              <controlPr defaultSize="0" print="0" autoFill="0" autoPict="0" macro="[0]!Print_Kid_Data">
                <anchor>
                  <from>
                    <xdr:col>18</xdr:col>
                    <xdr:colOff>47625</xdr:colOff>
                    <xdr:row>3</xdr:row>
                    <xdr:rowOff>219075</xdr:rowOff>
                  </from>
                  <to>
                    <xdr:col>19</xdr:col>
                    <xdr:colOff>66675</xdr:colOff>
                    <xdr:row>5</xdr:row>
                    <xdr:rowOff>85725</xdr:rowOff>
                  </to>
                </anchor>
              </controlPr>
            </control>
          </mc:Choice>
        </mc:AlternateContent>
        <mc:AlternateContent xmlns:mc="http://schemas.openxmlformats.org/markup-compatibility/2006">
          <mc:Choice Requires="x14">
            <control shapeId="1046" r:id="rId11" name="Button 22">
              <controlPr defaultSize="0" print="0" autoFill="0" autoPict="0" macro="[0]!Clear_Kid_Data">
                <anchor>
                  <from>
                    <xdr:col>19</xdr:col>
                    <xdr:colOff>104775</xdr:colOff>
                    <xdr:row>3</xdr:row>
                    <xdr:rowOff>219075</xdr:rowOff>
                  </from>
                  <to>
                    <xdr:col>20</xdr:col>
                    <xdr:colOff>133350</xdr:colOff>
                    <xdr:row>5</xdr:row>
                    <xdr:rowOff>85725</xdr:rowOff>
                  </to>
                </anchor>
              </controlPr>
            </control>
          </mc:Choice>
        </mc:AlternateContent>
        <mc:AlternateContent xmlns:mc="http://schemas.openxmlformats.org/markup-compatibility/2006">
          <mc:Choice Requires="x14">
            <control shapeId="1047" r:id="rId12" name="Button 23">
              <controlPr defaultSize="0" print="0" autoFill="0" autoPict="0" macro="[0]!Sort_Lambs_by_Ram_ID_Adj_WW">
                <anchor>
                  <from>
                    <xdr:col>21</xdr:col>
                    <xdr:colOff>228600</xdr:colOff>
                    <xdr:row>0</xdr:row>
                    <xdr:rowOff>0</xdr:rowOff>
                  </from>
                  <to>
                    <xdr:col>22</xdr:col>
                    <xdr:colOff>476250</xdr:colOff>
                    <xdr:row>1</xdr:row>
                    <xdr:rowOff>171450</xdr:rowOff>
                  </to>
                </anchor>
              </controlPr>
            </control>
          </mc:Choice>
        </mc:AlternateContent>
        <mc:AlternateContent xmlns:mc="http://schemas.openxmlformats.org/markup-compatibility/2006">
          <mc:Choice Requires="x14">
            <control shapeId="1048" r:id="rId13" name="Button 24">
              <controlPr defaultSize="0" print="0" autoFill="0" autoPict="0" macro="[0]!Sort_Lambs_by_Ram_ID_Wt_Ratio">
                <anchor>
                  <from>
                    <xdr:col>21</xdr:col>
                    <xdr:colOff>228600</xdr:colOff>
                    <xdr:row>1</xdr:row>
                    <xdr:rowOff>190500</xdr:rowOff>
                  </from>
                  <to>
                    <xdr:col>22</xdr:col>
                    <xdr:colOff>476250</xdr:colOff>
                    <xdr:row>3</xdr:row>
                    <xdr:rowOff>190500</xdr:rowOff>
                  </to>
                </anchor>
              </controlPr>
            </control>
          </mc:Choice>
        </mc:AlternateContent>
      </controls>
    </mc:Choice>
  </mc:AlternateContent>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2"/>
  <dimension ref="A1:G106"/>
  <sheetViews>
    <sheetView workbookViewId="0">
      <pane xSplit="1" ySplit="6" topLeftCell="B7" activePane="bottomRight" state="frozen"/>
      <selection pane="topRight" activeCell="B1" sqref="B1"/>
      <selection pane="bottomLeft" activeCell="A7" sqref="A7"/>
      <selection pane="bottomRight" activeCell="B7" sqref="B7"/>
    </sheetView>
  </sheetViews>
  <sheetFormatPr defaultColWidth="9" defaultRowHeight="12.75" x14ac:dyDescent="0.2"/>
  <cols>
    <col min="1" max="1" width="4" style="1" customWidth="1"/>
    <col min="2" max="2" width="10.625" style="1" bestFit="1" customWidth="1"/>
    <col min="3" max="3" width="20.625" style="1" customWidth="1"/>
    <col min="4" max="4" width="10.75" style="1" customWidth="1"/>
    <col min="5" max="16384" width="9" style="1"/>
  </cols>
  <sheetData>
    <row r="1" spans="1:7" ht="18" x14ac:dyDescent="0.25">
      <c r="A1" s="12" t="str">
        <f>Config!A1</f>
        <v>MSU Extension Service Goat Records</v>
      </c>
      <c r="B1" s="12"/>
      <c r="C1" s="12"/>
      <c r="D1" s="11"/>
      <c r="E1" s="8"/>
      <c r="F1" s="8"/>
      <c r="G1" s="8"/>
    </row>
    <row r="2" spans="1:7" ht="18" x14ac:dyDescent="0.25">
      <c r="A2" s="12" t="s">
        <v>72</v>
      </c>
      <c r="D2" s="11"/>
      <c r="E2" s="8"/>
      <c r="F2" s="8"/>
      <c r="G2" s="8"/>
    </row>
    <row r="3" spans="1:7" x14ac:dyDescent="0.2">
      <c r="B3" s="10"/>
      <c r="C3" s="10"/>
      <c r="D3" s="9"/>
      <c r="E3" s="8"/>
      <c r="F3" s="8"/>
      <c r="G3" s="67" t="s">
        <v>73</v>
      </c>
    </row>
    <row r="4" spans="1:7" x14ac:dyDescent="0.2">
      <c r="G4" s="41" t="str">
        <f>IF(Doe_Count=0,"",Doe_Count)</f>
        <v/>
      </c>
    </row>
    <row r="5" spans="1:7" hidden="1" x14ac:dyDescent="0.2"/>
    <row r="6" spans="1:7" x14ac:dyDescent="0.2">
      <c r="A6" s="13" t="s">
        <v>6</v>
      </c>
      <c r="B6" s="13" t="s">
        <v>70</v>
      </c>
      <c r="C6" s="13" t="s">
        <v>74</v>
      </c>
      <c r="D6" s="13" t="s">
        <v>8</v>
      </c>
      <c r="E6" s="13" t="s">
        <v>1</v>
      </c>
      <c r="F6" s="13" t="s">
        <v>5</v>
      </c>
      <c r="G6" s="13" t="s">
        <v>0</v>
      </c>
    </row>
    <row r="7" spans="1:7" x14ac:dyDescent="0.2">
      <c r="A7" s="27">
        <v>1</v>
      </c>
      <c r="B7" s="28"/>
      <c r="C7" s="17"/>
      <c r="D7" s="18"/>
      <c r="E7" s="28"/>
      <c r="F7" s="17"/>
      <c r="G7" s="17"/>
    </row>
    <row r="8" spans="1:7" x14ac:dyDescent="0.2">
      <c r="A8" s="27">
        <v>2</v>
      </c>
      <c r="B8" s="28"/>
      <c r="C8" s="17"/>
      <c r="D8" s="18"/>
      <c r="E8" s="28"/>
      <c r="F8" s="17"/>
      <c r="G8" s="17"/>
    </row>
    <row r="9" spans="1:7" x14ac:dyDescent="0.2">
      <c r="A9" s="27">
        <v>3</v>
      </c>
      <c r="B9" s="28"/>
      <c r="C9" s="17"/>
      <c r="D9" s="18"/>
      <c r="E9" s="28"/>
      <c r="F9" s="17"/>
      <c r="G9" s="17"/>
    </row>
    <row r="10" spans="1:7" x14ac:dyDescent="0.2">
      <c r="A10" s="27">
        <v>4</v>
      </c>
      <c r="B10" s="28"/>
      <c r="C10" s="17"/>
      <c r="D10" s="18"/>
      <c r="E10" s="28"/>
      <c r="F10" s="17"/>
      <c r="G10" s="17"/>
    </row>
    <row r="11" spans="1:7" x14ac:dyDescent="0.2">
      <c r="A11" s="27">
        <v>5</v>
      </c>
      <c r="B11" s="28"/>
      <c r="C11" s="17"/>
      <c r="D11" s="18"/>
      <c r="E11" s="28"/>
      <c r="F11" s="17"/>
      <c r="G11" s="17"/>
    </row>
    <row r="12" spans="1:7" x14ac:dyDescent="0.2">
      <c r="A12" s="27">
        <v>6</v>
      </c>
      <c r="B12" s="28"/>
      <c r="C12" s="17"/>
      <c r="D12" s="18"/>
      <c r="E12" s="28"/>
      <c r="F12" s="17"/>
      <c r="G12" s="17"/>
    </row>
    <row r="13" spans="1:7" x14ac:dyDescent="0.2">
      <c r="A13" s="27">
        <v>7</v>
      </c>
      <c r="B13" s="28"/>
      <c r="C13" s="17"/>
      <c r="D13" s="18"/>
      <c r="E13" s="28"/>
      <c r="F13" s="17"/>
      <c r="G13" s="17"/>
    </row>
    <row r="14" spans="1:7" x14ac:dyDescent="0.2">
      <c r="A14" s="27">
        <v>8</v>
      </c>
      <c r="B14" s="28"/>
      <c r="C14" s="17"/>
      <c r="D14" s="18"/>
      <c r="E14" s="28"/>
      <c r="F14" s="17"/>
      <c r="G14" s="17"/>
    </row>
    <row r="15" spans="1:7" x14ac:dyDescent="0.2">
      <c r="A15" s="27">
        <v>9</v>
      </c>
      <c r="B15" s="28"/>
      <c r="C15" s="17"/>
      <c r="D15" s="18"/>
      <c r="E15" s="28"/>
      <c r="F15" s="17"/>
      <c r="G15" s="17"/>
    </row>
    <row r="16" spans="1:7" x14ac:dyDescent="0.2">
      <c r="A16" s="27">
        <v>10</v>
      </c>
      <c r="B16" s="28"/>
      <c r="C16" s="17"/>
      <c r="D16" s="18"/>
      <c r="E16" s="28"/>
      <c r="F16" s="17"/>
      <c r="G16" s="17"/>
    </row>
    <row r="17" spans="1:7" x14ac:dyDescent="0.2">
      <c r="A17" s="27">
        <v>11</v>
      </c>
      <c r="B17" s="28"/>
      <c r="C17" s="17"/>
      <c r="D17" s="18"/>
      <c r="E17" s="28"/>
      <c r="F17" s="17"/>
      <c r="G17" s="17"/>
    </row>
    <row r="18" spans="1:7" x14ac:dyDescent="0.2">
      <c r="A18" s="27">
        <v>12</v>
      </c>
      <c r="B18" s="28"/>
      <c r="C18" s="17"/>
      <c r="D18" s="18"/>
      <c r="E18" s="28"/>
      <c r="F18" s="17"/>
      <c r="G18" s="17"/>
    </row>
    <row r="19" spans="1:7" x14ac:dyDescent="0.2">
      <c r="A19" s="27">
        <v>13</v>
      </c>
      <c r="B19" s="28"/>
      <c r="C19" s="17"/>
      <c r="D19" s="18"/>
      <c r="E19" s="28"/>
      <c r="F19" s="17"/>
      <c r="G19" s="17"/>
    </row>
    <row r="20" spans="1:7" x14ac:dyDescent="0.2">
      <c r="A20" s="27">
        <v>14</v>
      </c>
      <c r="B20" s="28"/>
      <c r="C20" s="17"/>
      <c r="D20" s="18"/>
      <c r="E20" s="28"/>
      <c r="F20" s="17"/>
      <c r="G20" s="17"/>
    </row>
    <row r="21" spans="1:7" x14ac:dyDescent="0.2">
      <c r="A21" s="27">
        <v>15</v>
      </c>
      <c r="B21" s="28"/>
      <c r="C21" s="17"/>
      <c r="D21" s="18"/>
      <c r="E21" s="28"/>
      <c r="F21" s="17"/>
      <c r="G21" s="17"/>
    </row>
    <row r="22" spans="1:7" x14ac:dyDescent="0.2">
      <c r="A22" s="27">
        <v>16</v>
      </c>
      <c r="B22" s="28"/>
      <c r="C22" s="17"/>
      <c r="D22" s="18"/>
      <c r="E22" s="28"/>
      <c r="F22" s="17"/>
      <c r="G22" s="17"/>
    </row>
    <row r="23" spans="1:7" x14ac:dyDescent="0.2">
      <c r="A23" s="27">
        <v>17</v>
      </c>
      <c r="B23" s="28"/>
      <c r="C23" s="17"/>
      <c r="D23" s="18"/>
      <c r="E23" s="28"/>
      <c r="F23" s="17"/>
      <c r="G23" s="17"/>
    </row>
    <row r="24" spans="1:7" x14ac:dyDescent="0.2">
      <c r="A24" s="27">
        <v>18</v>
      </c>
      <c r="B24" s="28"/>
      <c r="C24" s="17"/>
      <c r="D24" s="18"/>
      <c r="E24" s="28"/>
      <c r="F24" s="17"/>
      <c r="G24" s="17"/>
    </row>
    <row r="25" spans="1:7" x14ac:dyDescent="0.2">
      <c r="A25" s="27">
        <v>19</v>
      </c>
      <c r="B25" s="28"/>
      <c r="C25" s="17"/>
      <c r="D25" s="18"/>
      <c r="E25" s="28"/>
      <c r="F25" s="17"/>
      <c r="G25" s="17"/>
    </row>
    <row r="26" spans="1:7" x14ac:dyDescent="0.2">
      <c r="A26" s="27">
        <v>20</v>
      </c>
      <c r="B26" s="28"/>
      <c r="C26" s="17"/>
      <c r="D26" s="18"/>
      <c r="E26" s="28"/>
      <c r="F26" s="17"/>
      <c r="G26" s="17"/>
    </row>
    <row r="27" spans="1:7" x14ac:dyDescent="0.2">
      <c r="A27" s="27">
        <v>21</v>
      </c>
      <c r="B27" s="28"/>
      <c r="C27" s="17"/>
      <c r="D27" s="18"/>
      <c r="E27" s="28"/>
      <c r="F27" s="17"/>
      <c r="G27" s="17"/>
    </row>
    <row r="28" spans="1:7" x14ac:dyDescent="0.2">
      <c r="A28" s="27">
        <v>22</v>
      </c>
      <c r="B28" s="28"/>
      <c r="C28" s="17"/>
      <c r="D28" s="18"/>
      <c r="E28" s="28"/>
      <c r="F28" s="17"/>
      <c r="G28" s="17"/>
    </row>
    <row r="29" spans="1:7" x14ac:dyDescent="0.2">
      <c r="A29" s="27">
        <v>23</v>
      </c>
      <c r="B29" s="28"/>
      <c r="C29" s="17"/>
      <c r="D29" s="18"/>
      <c r="E29" s="28"/>
      <c r="F29" s="17"/>
      <c r="G29" s="17"/>
    </row>
    <row r="30" spans="1:7" x14ac:dyDescent="0.2">
      <c r="A30" s="27">
        <v>24</v>
      </c>
      <c r="B30" s="28"/>
      <c r="C30" s="17"/>
      <c r="D30" s="18"/>
      <c r="E30" s="28"/>
      <c r="F30" s="17"/>
      <c r="G30" s="17"/>
    </row>
    <row r="31" spans="1:7" x14ac:dyDescent="0.2">
      <c r="A31" s="27">
        <v>25</v>
      </c>
      <c r="B31" s="28"/>
      <c r="C31" s="17"/>
      <c r="D31" s="18"/>
      <c r="E31" s="28"/>
      <c r="F31" s="17"/>
      <c r="G31" s="17"/>
    </row>
    <row r="32" spans="1:7" x14ac:dyDescent="0.2">
      <c r="A32" s="27">
        <v>26</v>
      </c>
      <c r="B32" s="28"/>
      <c r="C32" s="17"/>
      <c r="D32" s="18"/>
      <c r="E32" s="28"/>
      <c r="F32" s="17"/>
      <c r="G32" s="17"/>
    </row>
    <row r="33" spans="1:7" x14ac:dyDescent="0.2">
      <c r="A33" s="27">
        <v>27</v>
      </c>
      <c r="B33" s="28"/>
      <c r="C33" s="17"/>
      <c r="D33" s="18"/>
      <c r="E33" s="28"/>
      <c r="F33" s="17"/>
      <c r="G33" s="17"/>
    </row>
    <row r="34" spans="1:7" x14ac:dyDescent="0.2">
      <c r="A34" s="27">
        <v>28</v>
      </c>
      <c r="B34" s="28"/>
      <c r="C34" s="17"/>
      <c r="D34" s="18"/>
      <c r="E34" s="28"/>
      <c r="F34" s="17"/>
      <c r="G34" s="17"/>
    </row>
    <row r="35" spans="1:7" x14ac:dyDescent="0.2">
      <c r="A35" s="27">
        <v>29</v>
      </c>
      <c r="B35" s="28"/>
      <c r="C35" s="17"/>
      <c r="D35" s="18"/>
      <c r="E35" s="28"/>
      <c r="F35" s="17"/>
      <c r="G35" s="17"/>
    </row>
    <row r="36" spans="1:7" x14ac:dyDescent="0.2">
      <c r="A36" s="27">
        <v>30</v>
      </c>
      <c r="B36" s="28"/>
      <c r="C36" s="17"/>
      <c r="D36" s="18"/>
      <c r="E36" s="28"/>
      <c r="F36" s="17"/>
      <c r="G36" s="17"/>
    </row>
    <row r="37" spans="1:7" x14ac:dyDescent="0.2">
      <c r="A37" s="27">
        <v>31</v>
      </c>
      <c r="B37" s="28"/>
      <c r="C37" s="17"/>
      <c r="D37" s="18"/>
      <c r="E37" s="28"/>
      <c r="F37" s="17"/>
      <c r="G37" s="17"/>
    </row>
    <row r="38" spans="1:7" x14ac:dyDescent="0.2">
      <c r="A38" s="27">
        <v>32</v>
      </c>
      <c r="B38" s="28"/>
      <c r="C38" s="17"/>
      <c r="D38" s="18"/>
      <c r="E38" s="28"/>
      <c r="F38" s="17"/>
      <c r="G38" s="17"/>
    </row>
    <row r="39" spans="1:7" x14ac:dyDescent="0.2">
      <c r="A39" s="27">
        <v>33</v>
      </c>
      <c r="B39" s="28"/>
      <c r="C39" s="17"/>
      <c r="D39" s="18"/>
      <c r="E39" s="28"/>
      <c r="F39" s="17"/>
      <c r="G39" s="17"/>
    </row>
    <row r="40" spans="1:7" x14ac:dyDescent="0.2">
      <c r="A40" s="27">
        <v>34</v>
      </c>
      <c r="B40" s="28"/>
      <c r="C40" s="17"/>
      <c r="D40" s="18"/>
      <c r="E40" s="28"/>
      <c r="F40" s="17"/>
      <c r="G40" s="17"/>
    </row>
    <row r="41" spans="1:7" x14ac:dyDescent="0.2">
      <c r="A41" s="27">
        <v>35</v>
      </c>
      <c r="B41" s="28"/>
      <c r="C41" s="17"/>
      <c r="D41" s="18"/>
      <c r="E41" s="28"/>
      <c r="F41" s="17"/>
      <c r="G41" s="17"/>
    </row>
    <row r="42" spans="1:7" x14ac:dyDescent="0.2">
      <c r="A42" s="27">
        <v>36</v>
      </c>
      <c r="B42" s="28"/>
      <c r="C42" s="17"/>
      <c r="D42" s="18"/>
      <c r="E42" s="28"/>
      <c r="F42" s="17"/>
      <c r="G42" s="17"/>
    </row>
    <row r="43" spans="1:7" x14ac:dyDescent="0.2">
      <c r="A43" s="27">
        <v>37</v>
      </c>
      <c r="B43" s="28"/>
      <c r="C43" s="17"/>
      <c r="D43" s="18"/>
      <c r="E43" s="28"/>
      <c r="F43" s="17"/>
      <c r="G43" s="17"/>
    </row>
    <row r="44" spans="1:7" x14ac:dyDescent="0.2">
      <c r="A44" s="27">
        <v>38</v>
      </c>
      <c r="B44" s="28"/>
      <c r="C44" s="17"/>
      <c r="D44" s="18"/>
      <c r="E44" s="28"/>
      <c r="F44" s="17"/>
      <c r="G44" s="17"/>
    </row>
    <row r="45" spans="1:7" x14ac:dyDescent="0.2">
      <c r="A45" s="27">
        <v>39</v>
      </c>
      <c r="B45" s="28"/>
      <c r="C45" s="17"/>
      <c r="D45" s="18"/>
      <c r="E45" s="28"/>
      <c r="F45" s="17"/>
      <c r="G45" s="17"/>
    </row>
    <row r="46" spans="1:7" x14ac:dyDescent="0.2">
      <c r="A46" s="27">
        <v>40</v>
      </c>
      <c r="B46" s="28"/>
      <c r="C46" s="17"/>
      <c r="D46" s="18"/>
      <c r="E46" s="28"/>
      <c r="F46" s="17"/>
      <c r="G46" s="17"/>
    </row>
    <row r="47" spans="1:7" x14ac:dyDescent="0.2">
      <c r="A47" s="27">
        <v>41</v>
      </c>
      <c r="B47" s="28"/>
      <c r="C47" s="17"/>
      <c r="D47" s="18"/>
      <c r="E47" s="28"/>
      <c r="F47" s="17"/>
      <c r="G47" s="17"/>
    </row>
    <row r="48" spans="1:7" x14ac:dyDescent="0.2">
      <c r="A48" s="27">
        <v>42</v>
      </c>
      <c r="B48" s="28"/>
      <c r="C48" s="17"/>
      <c r="D48" s="18"/>
      <c r="E48" s="28"/>
      <c r="F48" s="17"/>
      <c r="G48" s="17"/>
    </row>
    <row r="49" spans="1:7" x14ac:dyDescent="0.2">
      <c r="A49" s="27">
        <v>43</v>
      </c>
      <c r="B49" s="28"/>
      <c r="C49" s="17"/>
      <c r="D49" s="18"/>
      <c r="E49" s="28"/>
      <c r="F49" s="17"/>
      <c r="G49" s="17"/>
    </row>
    <row r="50" spans="1:7" x14ac:dyDescent="0.2">
      <c r="A50" s="27">
        <v>44</v>
      </c>
      <c r="B50" s="28"/>
      <c r="C50" s="17"/>
      <c r="D50" s="18"/>
      <c r="E50" s="28"/>
      <c r="F50" s="17"/>
      <c r="G50" s="17"/>
    </row>
    <row r="51" spans="1:7" x14ac:dyDescent="0.2">
      <c r="A51" s="27">
        <v>45</v>
      </c>
      <c r="B51" s="28"/>
      <c r="C51" s="17"/>
      <c r="D51" s="18"/>
      <c r="E51" s="28"/>
      <c r="F51" s="17"/>
      <c r="G51" s="17"/>
    </row>
    <row r="52" spans="1:7" x14ac:dyDescent="0.2">
      <c r="A52" s="27">
        <v>46</v>
      </c>
      <c r="B52" s="28"/>
      <c r="C52" s="17"/>
      <c r="D52" s="18"/>
      <c r="E52" s="28"/>
      <c r="F52" s="17"/>
      <c r="G52" s="17"/>
    </row>
    <row r="53" spans="1:7" x14ac:dyDescent="0.2">
      <c r="A53" s="27">
        <v>47</v>
      </c>
      <c r="B53" s="28"/>
      <c r="C53" s="17"/>
      <c r="D53" s="18"/>
      <c r="E53" s="28"/>
      <c r="F53" s="17"/>
      <c r="G53" s="17"/>
    </row>
    <row r="54" spans="1:7" x14ac:dyDescent="0.2">
      <c r="A54" s="27">
        <v>48</v>
      </c>
      <c r="B54" s="28"/>
      <c r="C54" s="17"/>
      <c r="D54" s="18"/>
      <c r="E54" s="28"/>
      <c r="F54" s="17"/>
      <c r="G54" s="17"/>
    </row>
    <row r="55" spans="1:7" x14ac:dyDescent="0.2">
      <c r="A55" s="27">
        <v>49</v>
      </c>
      <c r="B55" s="28"/>
      <c r="C55" s="17"/>
      <c r="D55" s="18"/>
      <c r="E55" s="28"/>
      <c r="F55" s="17"/>
      <c r="G55" s="17"/>
    </row>
    <row r="56" spans="1:7" x14ac:dyDescent="0.2">
      <c r="A56" s="27">
        <v>50</v>
      </c>
      <c r="B56" s="28"/>
      <c r="C56" s="17"/>
      <c r="D56" s="18"/>
      <c r="E56" s="28"/>
      <c r="F56" s="17"/>
      <c r="G56" s="17"/>
    </row>
    <row r="57" spans="1:7" x14ac:dyDescent="0.2">
      <c r="A57" s="27">
        <v>51</v>
      </c>
      <c r="B57" s="28"/>
      <c r="C57" s="17"/>
      <c r="D57" s="18"/>
      <c r="E57" s="28"/>
      <c r="F57" s="17"/>
      <c r="G57" s="17"/>
    </row>
    <row r="58" spans="1:7" x14ac:dyDescent="0.2">
      <c r="A58" s="27">
        <v>52</v>
      </c>
      <c r="B58" s="28"/>
      <c r="C58" s="17"/>
      <c r="D58" s="18"/>
      <c r="E58" s="28"/>
      <c r="F58" s="17"/>
      <c r="G58" s="17"/>
    </row>
    <row r="59" spans="1:7" x14ac:dyDescent="0.2">
      <c r="A59" s="27">
        <v>53</v>
      </c>
      <c r="B59" s="28"/>
      <c r="C59" s="17"/>
      <c r="D59" s="18"/>
      <c r="E59" s="28"/>
      <c r="F59" s="17"/>
      <c r="G59" s="17"/>
    </row>
    <row r="60" spans="1:7" x14ac:dyDescent="0.2">
      <c r="A60" s="27">
        <v>54</v>
      </c>
      <c r="B60" s="28"/>
      <c r="C60" s="17"/>
      <c r="D60" s="18"/>
      <c r="E60" s="28"/>
      <c r="F60" s="17"/>
      <c r="G60" s="17"/>
    </row>
    <row r="61" spans="1:7" x14ac:dyDescent="0.2">
      <c r="A61" s="27">
        <v>55</v>
      </c>
      <c r="B61" s="28"/>
      <c r="C61" s="17"/>
      <c r="D61" s="18"/>
      <c r="E61" s="28"/>
      <c r="F61" s="17"/>
      <c r="G61" s="17"/>
    </row>
    <row r="62" spans="1:7" x14ac:dyDescent="0.2">
      <c r="A62" s="27">
        <v>56</v>
      </c>
      <c r="B62" s="28"/>
      <c r="C62" s="17"/>
      <c r="D62" s="18"/>
      <c r="E62" s="28"/>
      <c r="F62" s="17"/>
      <c r="G62" s="17"/>
    </row>
    <row r="63" spans="1:7" x14ac:dyDescent="0.2">
      <c r="A63" s="27">
        <v>57</v>
      </c>
      <c r="B63" s="28"/>
      <c r="C63" s="17"/>
      <c r="D63" s="18"/>
      <c r="E63" s="28"/>
      <c r="F63" s="17"/>
      <c r="G63" s="17"/>
    </row>
    <row r="64" spans="1:7" x14ac:dyDescent="0.2">
      <c r="A64" s="27">
        <v>58</v>
      </c>
      <c r="B64" s="28"/>
      <c r="C64" s="17"/>
      <c r="D64" s="18"/>
      <c r="E64" s="28"/>
      <c r="F64" s="17"/>
      <c r="G64" s="17"/>
    </row>
    <row r="65" spans="1:7" x14ac:dyDescent="0.2">
      <c r="A65" s="27">
        <v>59</v>
      </c>
      <c r="B65" s="28"/>
      <c r="C65" s="17"/>
      <c r="D65" s="18"/>
      <c r="E65" s="28"/>
      <c r="F65" s="17"/>
      <c r="G65" s="17"/>
    </row>
    <row r="66" spans="1:7" x14ac:dyDescent="0.2">
      <c r="A66" s="27">
        <v>60</v>
      </c>
      <c r="B66" s="28"/>
      <c r="C66" s="17"/>
      <c r="D66" s="18"/>
      <c r="E66" s="28"/>
      <c r="F66" s="17"/>
      <c r="G66" s="17"/>
    </row>
    <row r="67" spans="1:7" x14ac:dyDescent="0.2">
      <c r="A67" s="27">
        <v>61</v>
      </c>
      <c r="B67" s="28"/>
      <c r="C67" s="17"/>
      <c r="D67" s="18"/>
      <c r="E67" s="28"/>
      <c r="F67" s="17"/>
      <c r="G67" s="17"/>
    </row>
    <row r="68" spans="1:7" x14ac:dyDescent="0.2">
      <c r="A68" s="27">
        <v>62</v>
      </c>
      <c r="B68" s="28"/>
      <c r="C68" s="17"/>
      <c r="D68" s="18"/>
      <c r="E68" s="28"/>
      <c r="F68" s="17"/>
      <c r="G68" s="17"/>
    </row>
    <row r="69" spans="1:7" x14ac:dyDescent="0.2">
      <c r="A69" s="27">
        <v>63</v>
      </c>
      <c r="B69" s="28"/>
      <c r="C69" s="17"/>
      <c r="D69" s="18"/>
      <c r="E69" s="28"/>
      <c r="F69" s="17"/>
      <c r="G69" s="17"/>
    </row>
    <row r="70" spans="1:7" x14ac:dyDescent="0.2">
      <c r="A70" s="27">
        <v>64</v>
      </c>
      <c r="B70" s="28"/>
      <c r="C70" s="17"/>
      <c r="D70" s="18"/>
      <c r="E70" s="28"/>
      <c r="F70" s="17"/>
      <c r="G70" s="17"/>
    </row>
    <row r="71" spans="1:7" x14ac:dyDescent="0.2">
      <c r="A71" s="27">
        <v>65</v>
      </c>
      <c r="B71" s="28"/>
      <c r="C71" s="17"/>
      <c r="D71" s="18"/>
      <c r="E71" s="28"/>
      <c r="F71" s="17"/>
      <c r="G71" s="17"/>
    </row>
    <row r="72" spans="1:7" x14ac:dyDescent="0.2">
      <c r="A72" s="27">
        <v>66</v>
      </c>
      <c r="B72" s="28"/>
      <c r="C72" s="17"/>
      <c r="D72" s="18"/>
      <c r="E72" s="28"/>
      <c r="F72" s="17"/>
      <c r="G72" s="17"/>
    </row>
    <row r="73" spans="1:7" x14ac:dyDescent="0.2">
      <c r="A73" s="27">
        <v>67</v>
      </c>
      <c r="B73" s="28"/>
      <c r="C73" s="17"/>
      <c r="D73" s="18"/>
      <c r="E73" s="28"/>
      <c r="F73" s="17"/>
      <c r="G73" s="17"/>
    </row>
    <row r="74" spans="1:7" x14ac:dyDescent="0.2">
      <c r="A74" s="27">
        <v>68</v>
      </c>
      <c r="B74" s="28"/>
      <c r="C74" s="17"/>
      <c r="D74" s="18"/>
      <c r="E74" s="28"/>
      <c r="F74" s="17"/>
      <c r="G74" s="17"/>
    </row>
    <row r="75" spans="1:7" x14ac:dyDescent="0.2">
      <c r="A75" s="27">
        <v>69</v>
      </c>
      <c r="B75" s="28"/>
      <c r="C75" s="17"/>
      <c r="D75" s="18"/>
      <c r="E75" s="28"/>
      <c r="F75" s="17"/>
      <c r="G75" s="17"/>
    </row>
    <row r="76" spans="1:7" x14ac:dyDescent="0.2">
      <c r="A76" s="27">
        <v>70</v>
      </c>
      <c r="B76" s="28"/>
      <c r="C76" s="17"/>
      <c r="D76" s="18"/>
      <c r="E76" s="28"/>
      <c r="F76" s="17"/>
      <c r="G76" s="17"/>
    </row>
    <row r="77" spans="1:7" x14ac:dyDescent="0.2">
      <c r="A77" s="27">
        <v>71</v>
      </c>
      <c r="B77" s="28"/>
      <c r="C77" s="17"/>
      <c r="D77" s="18"/>
      <c r="E77" s="28"/>
      <c r="F77" s="17"/>
      <c r="G77" s="17"/>
    </row>
    <row r="78" spans="1:7" x14ac:dyDescent="0.2">
      <c r="A78" s="27">
        <v>72</v>
      </c>
      <c r="B78" s="28"/>
      <c r="C78" s="17"/>
      <c r="D78" s="18"/>
      <c r="E78" s="28"/>
      <c r="F78" s="17"/>
      <c r="G78" s="17"/>
    </row>
    <row r="79" spans="1:7" x14ac:dyDescent="0.2">
      <c r="A79" s="27">
        <v>73</v>
      </c>
      <c r="B79" s="28"/>
      <c r="C79" s="17"/>
      <c r="D79" s="18"/>
      <c r="E79" s="28"/>
      <c r="F79" s="17"/>
      <c r="G79" s="17"/>
    </row>
    <row r="80" spans="1:7" x14ac:dyDescent="0.2">
      <c r="A80" s="27">
        <v>74</v>
      </c>
      <c r="B80" s="28"/>
      <c r="C80" s="17"/>
      <c r="D80" s="18"/>
      <c r="E80" s="28"/>
      <c r="F80" s="17"/>
      <c r="G80" s="17"/>
    </row>
    <row r="81" spans="1:7" x14ac:dyDescent="0.2">
      <c r="A81" s="27">
        <v>75</v>
      </c>
      <c r="B81" s="28"/>
      <c r="C81" s="17"/>
      <c r="D81" s="18"/>
      <c r="E81" s="28"/>
      <c r="F81" s="17"/>
      <c r="G81" s="17"/>
    </row>
    <row r="82" spans="1:7" x14ac:dyDescent="0.2">
      <c r="A82" s="27">
        <v>76</v>
      </c>
      <c r="B82" s="28"/>
      <c r="C82" s="17"/>
      <c r="D82" s="18"/>
      <c r="E82" s="28"/>
      <c r="F82" s="17"/>
      <c r="G82" s="17"/>
    </row>
    <row r="83" spans="1:7" x14ac:dyDescent="0.2">
      <c r="A83" s="27">
        <v>77</v>
      </c>
      <c r="B83" s="28"/>
      <c r="C83" s="17"/>
      <c r="D83" s="18"/>
      <c r="E83" s="28"/>
      <c r="F83" s="17"/>
      <c r="G83" s="17"/>
    </row>
    <row r="84" spans="1:7" x14ac:dyDescent="0.2">
      <c r="A84" s="27">
        <v>78</v>
      </c>
      <c r="B84" s="28"/>
      <c r="C84" s="17"/>
      <c r="D84" s="18"/>
      <c r="E84" s="28"/>
      <c r="F84" s="17"/>
      <c r="G84" s="17"/>
    </row>
    <row r="85" spans="1:7" x14ac:dyDescent="0.2">
      <c r="A85" s="27">
        <v>79</v>
      </c>
      <c r="B85" s="28"/>
      <c r="C85" s="17"/>
      <c r="D85" s="18"/>
      <c r="E85" s="28"/>
      <c r="F85" s="17"/>
      <c r="G85" s="17"/>
    </row>
    <row r="86" spans="1:7" x14ac:dyDescent="0.2">
      <c r="A86" s="27">
        <v>80</v>
      </c>
      <c r="B86" s="28"/>
      <c r="C86" s="17"/>
      <c r="D86" s="18"/>
      <c r="E86" s="28"/>
      <c r="F86" s="17"/>
      <c r="G86" s="17"/>
    </row>
    <row r="87" spans="1:7" x14ac:dyDescent="0.2">
      <c r="A87" s="27">
        <v>81</v>
      </c>
      <c r="B87" s="28"/>
      <c r="C87" s="17"/>
      <c r="D87" s="18"/>
      <c r="E87" s="28"/>
      <c r="F87" s="17"/>
      <c r="G87" s="17"/>
    </row>
    <row r="88" spans="1:7" x14ac:dyDescent="0.2">
      <c r="A88" s="27">
        <v>82</v>
      </c>
      <c r="B88" s="28"/>
      <c r="C88" s="17"/>
      <c r="D88" s="18"/>
      <c r="E88" s="28"/>
      <c r="F88" s="17"/>
      <c r="G88" s="17"/>
    </row>
    <row r="89" spans="1:7" x14ac:dyDescent="0.2">
      <c r="A89" s="27">
        <v>83</v>
      </c>
      <c r="B89" s="28"/>
      <c r="C89" s="17"/>
      <c r="D89" s="18"/>
      <c r="E89" s="28"/>
      <c r="F89" s="17"/>
      <c r="G89" s="17"/>
    </row>
    <row r="90" spans="1:7" x14ac:dyDescent="0.2">
      <c r="A90" s="27">
        <v>84</v>
      </c>
      <c r="B90" s="28"/>
      <c r="C90" s="17"/>
      <c r="D90" s="18"/>
      <c r="E90" s="28"/>
      <c r="F90" s="17"/>
      <c r="G90" s="17"/>
    </row>
    <row r="91" spans="1:7" x14ac:dyDescent="0.2">
      <c r="A91" s="27">
        <v>85</v>
      </c>
      <c r="B91" s="28"/>
      <c r="C91" s="17"/>
      <c r="D91" s="18"/>
      <c r="E91" s="28"/>
      <c r="F91" s="17"/>
      <c r="G91" s="17"/>
    </row>
    <row r="92" spans="1:7" x14ac:dyDescent="0.2">
      <c r="A92" s="27">
        <v>86</v>
      </c>
      <c r="B92" s="28"/>
      <c r="C92" s="17"/>
      <c r="D92" s="18"/>
      <c r="E92" s="28"/>
      <c r="F92" s="17"/>
      <c r="G92" s="17"/>
    </row>
    <row r="93" spans="1:7" x14ac:dyDescent="0.2">
      <c r="A93" s="27">
        <v>87</v>
      </c>
      <c r="B93" s="28"/>
      <c r="C93" s="17"/>
      <c r="D93" s="18"/>
      <c r="E93" s="28"/>
      <c r="F93" s="17"/>
      <c r="G93" s="17"/>
    </row>
    <row r="94" spans="1:7" x14ac:dyDescent="0.2">
      <c r="A94" s="27">
        <v>88</v>
      </c>
      <c r="B94" s="28"/>
      <c r="C94" s="17"/>
      <c r="D94" s="18"/>
      <c r="E94" s="28"/>
      <c r="F94" s="17"/>
      <c r="G94" s="17"/>
    </row>
    <row r="95" spans="1:7" x14ac:dyDescent="0.2">
      <c r="A95" s="27">
        <v>89</v>
      </c>
      <c r="B95" s="28"/>
      <c r="C95" s="17"/>
      <c r="D95" s="18"/>
      <c r="E95" s="28"/>
      <c r="F95" s="17"/>
      <c r="G95" s="17"/>
    </row>
    <row r="96" spans="1:7" x14ac:dyDescent="0.2">
      <c r="A96" s="27">
        <v>90</v>
      </c>
      <c r="B96" s="28"/>
      <c r="C96" s="17"/>
      <c r="D96" s="18"/>
      <c r="E96" s="28"/>
      <c r="F96" s="17"/>
      <c r="G96" s="17"/>
    </row>
    <row r="97" spans="1:7" x14ac:dyDescent="0.2">
      <c r="A97" s="27">
        <v>91</v>
      </c>
      <c r="B97" s="28"/>
      <c r="C97" s="17"/>
      <c r="D97" s="18"/>
      <c r="E97" s="28"/>
      <c r="F97" s="17"/>
      <c r="G97" s="17"/>
    </row>
    <row r="98" spans="1:7" x14ac:dyDescent="0.2">
      <c r="A98" s="27">
        <v>92</v>
      </c>
      <c r="B98" s="28"/>
      <c r="C98" s="17"/>
      <c r="D98" s="18"/>
      <c r="E98" s="28"/>
      <c r="F98" s="17"/>
      <c r="G98" s="17"/>
    </row>
    <row r="99" spans="1:7" x14ac:dyDescent="0.2">
      <c r="A99" s="27">
        <v>93</v>
      </c>
      <c r="B99" s="28"/>
      <c r="C99" s="17"/>
      <c r="D99" s="18"/>
      <c r="E99" s="28"/>
      <c r="F99" s="17"/>
      <c r="G99" s="17"/>
    </row>
    <row r="100" spans="1:7" x14ac:dyDescent="0.2">
      <c r="A100" s="27">
        <v>94</v>
      </c>
      <c r="B100" s="28"/>
      <c r="C100" s="17"/>
      <c r="D100" s="18"/>
      <c r="E100" s="28"/>
      <c r="F100" s="17"/>
      <c r="G100" s="17"/>
    </row>
    <row r="101" spans="1:7" x14ac:dyDescent="0.2">
      <c r="A101" s="27">
        <v>95</v>
      </c>
      <c r="B101" s="28"/>
      <c r="C101" s="17"/>
      <c r="D101" s="18"/>
      <c r="E101" s="28"/>
      <c r="F101" s="17"/>
      <c r="G101" s="17"/>
    </row>
    <row r="102" spans="1:7" x14ac:dyDescent="0.2">
      <c r="A102" s="27">
        <v>96</v>
      </c>
      <c r="B102" s="28"/>
      <c r="C102" s="17"/>
      <c r="D102" s="18"/>
      <c r="E102" s="28"/>
      <c r="F102" s="17"/>
      <c r="G102" s="17"/>
    </row>
    <row r="103" spans="1:7" x14ac:dyDescent="0.2">
      <c r="A103" s="27">
        <v>97</v>
      </c>
      <c r="B103" s="28"/>
      <c r="C103" s="17"/>
      <c r="D103" s="18"/>
      <c r="E103" s="28"/>
      <c r="F103" s="17"/>
      <c r="G103" s="17"/>
    </row>
    <row r="104" spans="1:7" x14ac:dyDescent="0.2">
      <c r="A104" s="27">
        <v>98</v>
      </c>
      <c r="B104" s="28"/>
      <c r="C104" s="17"/>
      <c r="D104" s="18"/>
      <c r="E104" s="28"/>
      <c r="F104" s="17"/>
      <c r="G104" s="17"/>
    </row>
    <row r="105" spans="1:7" x14ac:dyDescent="0.2">
      <c r="A105" s="27">
        <v>99</v>
      </c>
      <c r="B105" s="28"/>
      <c r="C105" s="17"/>
      <c r="D105" s="18"/>
      <c r="E105" s="28"/>
      <c r="F105" s="17"/>
      <c r="G105" s="17"/>
    </row>
    <row r="106" spans="1:7" x14ac:dyDescent="0.2">
      <c r="A106" s="27">
        <v>100</v>
      </c>
      <c r="B106" s="28"/>
      <c r="C106" s="17"/>
      <c r="D106" s="18"/>
      <c r="E106" s="28"/>
      <c r="F106" s="17"/>
      <c r="G106" s="17"/>
    </row>
  </sheetData>
  <sheetProtection sheet="1" objects="1" scenarios="1"/>
  <sortState xmlns:xlrd2="http://schemas.microsoft.com/office/spreadsheetml/2017/richdata2" ref="A7:G106">
    <sortCondition ref="A7"/>
  </sortState>
  <pageMargins left="0.7" right="0.7" top="0.75" bottom="1" header="0.3" footer="0.3"/>
  <pageSetup orientation="portrait" r:id="rId1"/>
  <headerFooter>
    <oddFooter>Page &amp;P of &amp;N</oddFooter>
  </headerFooter>
  <drawing r:id="rId2"/>
  <legacyDrawing r:id="rId3"/>
  <mc:AlternateContent xmlns:mc="http://schemas.openxmlformats.org/markup-compatibility/2006">
    <mc:Choice Requires="x14">
      <controls>
        <mc:AlternateContent xmlns:mc="http://schemas.openxmlformats.org/markup-compatibility/2006">
          <mc:Choice Requires="x14">
            <control shapeId="2052" r:id="rId4" name="Button 4">
              <controlPr defaultSize="0" print="0" autoFill="0" autoPict="0" macro="[0]!Sort_Ewes_by_Number">
                <anchor>
                  <from>
                    <xdr:col>7</xdr:col>
                    <xdr:colOff>47625</xdr:colOff>
                    <xdr:row>0</xdr:row>
                    <xdr:rowOff>0</xdr:rowOff>
                  </from>
                  <to>
                    <xdr:col>8</xdr:col>
                    <xdr:colOff>114300</xdr:colOff>
                    <xdr:row>1</xdr:row>
                    <xdr:rowOff>142875</xdr:rowOff>
                  </to>
                </anchor>
              </controlPr>
            </control>
          </mc:Choice>
        </mc:AlternateContent>
        <mc:AlternateContent xmlns:mc="http://schemas.openxmlformats.org/markup-compatibility/2006">
          <mc:Choice Requires="x14">
            <control shapeId="2053" r:id="rId5" name="Button 5">
              <controlPr defaultSize="0" print="0" autoFill="0" autoPict="0" macro="[0]!Sort_Ewes_by_ID">
                <anchor>
                  <from>
                    <xdr:col>7</xdr:col>
                    <xdr:colOff>47625</xdr:colOff>
                    <xdr:row>1</xdr:row>
                    <xdr:rowOff>171450</xdr:rowOff>
                  </from>
                  <to>
                    <xdr:col>8</xdr:col>
                    <xdr:colOff>114300</xdr:colOff>
                    <xdr:row>3</xdr:row>
                    <xdr:rowOff>152400</xdr:rowOff>
                  </to>
                </anchor>
              </controlPr>
            </control>
          </mc:Choice>
        </mc:AlternateContent>
        <mc:AlternateContent xmlns:mc="http://schemas.openxmlformats.org/markup-compatibility/2006">
          <mc:Choice Requires="x14">
            <control shapeId="2054" r:id="rId6" name="Button 6">
              <controlPr defaultSize="0" print="0" autoFill="0" autoPict="0" macro="[0]!Print_Ewe_data">
                <anchor>
                  <from>
                    <xdr:col>8</xdr:col>
                    <xdr:colOff>200025</xdr:colOff>
                    <xdr:row>0</xdr:row>
                    <xdr:rowOff>0</xdr:rowOff>
                  </from>
                  <to>
                    <xdr:col>9</xdr:col>
                    <xdr:colOff>266700</xdr:colOff>
                    <xdr:row>1</xdr:row>
                    <xdr:rowOff>142875</xdr:rowOff>
                  </to>
                </anchor>
              </controlPr>
            </control>
          </mc:Choice>
        </mc:AlternateContent>
        <mc:AlternateContent xmlns:mc="http://schemas.openxmlformats.org/markup-compatibility/2006">
          <mc:Choice Requires="x14">
            <control shapeId="2055" r:id="rId7" name="Button 7">
              <controlPr defaultSize="0" print="0" autoFill="0" autoPict="0" macro="[0]!Clear_Ewe_Data">
                <anchor>
                  <from>
                    <xdr:col>8</xdr:col>
                    <xdr:colOff>209550</xdr:colOff>
                    <xdr:row>1</xdr:row>
                    <xdr:rowOff>171450</xdr:rowOff>
                  </from>
                  <to>
                    <xdr:col>9</xdr:col>
                    <xdr:colOff>276225</xdr:colOff>
                    <xdr:row>3</xdr:row>
                    <xdr:rowOff>152400</xdr:rowOff>
                  </to>
                </anchor>
              </controlPr>
            </control>
          </mc:Choice>
        </mc:AlternateContent>
      </controls>
    </mc:Choice>
  </mc:AlternateContent>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4"/>
  <dimension ref="A1:G26"/>
  <sheetViews>
    <sheetView workbookViewId="0">
      <pane xSplit="1" ySplit="6" topLeftCell="B7" activePane="bottomRight" state="frozen"/>
      <selection pane="topRight" activeCell="B1" sqref="B1"/>
      <selection pane="bottomLeft" activeCell="A7" sqref="A7"/>
      <selection pane="bottomRight" activeCell="B7" sqref="B7"/>
    </sheetView>
  </sheetViews>
  <sheetFormatPr defaultColWidth="9" defaultRowHeight="12.75" x14ac:dyDescent="0.2"/>
  <cols>
    <col min="1" max="1" width="4" style="1" customWidth="1"/>
    <col min="2" max="2" width="10.625" style="1" bestFit="1" customWidth="1"/>
    <col min="3" max="3" width="20.625" style="1" customWidth="1"/>
    <col min="4" max="4" width="10.75" style="1" customWidth="1"/>
    <col min="5" max="16384" width="9" style="1"/>
  </cols>
  <sheetData>
    <row r="1" spans="1:7" ht="18" x14ac:dyDescent="0.25">
      <c r="A1" s="12" t="str">
        <f>Config!A1</f>
        <v>MSU Extension Service Goat Records</v>
      </c>
      <c r="B1" s="12"/>
      <c r="C1" s="12"/>
      <c r="D1" s="11"/>
      <c r="E1" s="8"/>
      <c r="F1" s="8"/>
      <c r="G1" s="8"/>
    </row>
    <row r="2" spans="1:7" ht="18" x14ac:dyDescent="0.25">
      <c r="A2" s="12" t="s">
        <v>82</v>
      </c>
      <c r="D2" s="11"/>
      <c r="E2" s="8"/>
      <c r="F2" s="8"/>
      <c r="G2" s="8"/>
    </row>
    <row r="3" spans="1:7" x14ac:dyDescent="0.2">
      <c r="B3" s="10"/>
      <c r="C3" s="10"/>
      <c r="D3" s="9"/>
      <c r="E3" s="8"/>
      <c r="F3" s="8"/>
      <c r="G3" s="67" t="s">
        <v>83</v>
      </c>
    </row>
    <row r="4" spans="1:7" x14ac:dyDescent="0.2">
      <c r="G4" s="41" t="str">
        <f>IF(Buck_Count=0,"",Buck_Count)</f>
        <v/>
      </c>
    </row>
    <row r="5" spans="1:7" hidden="1" x14ac:dyDescent="0.2"/>
    <row r="6" spans="1:7" x14ac:dyDescent="0.2">
      <c r="A6" s="13" t="s">
        <v>6</v>
      </c>
      <c r="B6" s="13" t="s">
        <v>84</v>
      </c>
      <c r="C6" s="13" t="s">
        <v>85</v>
      </c>
      <c r="D6" s="13" t="s">
        <v>8</v>
      </c>
      <c r="E6" s="13" t="s">
        <v>1</v>
      </c>
      <c r="F6" s="13" t="s">
        <v>5</v>
      </c>
      <c r="G6" s="13" t="s">
        <v>0</v>
      </c>
    </row>
    <row r="7" spans="1:7" x14ac:dyDescent="0.2">
      <c r="A7" s="27">
        <v>1</v>
      </c>
      <c r="B7" s="28"/>
      <c r="C7" s="17"/>
      <c r="D7" s="18"/>
      <c r="E7" s="28"/>
      <c r="F7" s="17"/>
      <c r="G7" s="17"/>
    </row>
    <row r="8" spans="1:7" x14ac:dyDescent="0.2">
      <c r="A8" s="27">
        <v>3</v>
      </c>
      <c r="B8" s="28"/>
      <c r="C8" s="17"/>
      <c r="D8" s="18"/>
      <c r="E8" s="28"/>
      <c r="F8" s="17"/>
      <c r="G8" s="17"/>
    </row>
    <row r="9" spans="1:7" x14ac:dyDescent="0.2">
      <c r="A9" s="27">
        <v>2</v>
      </c>
      <c r="B9" s="28"/>
      <c r="C9" s="17"/>
      <c r="D9" s="18"/>
      <c r="E9" s="28"/>
      <c r="F9" s="17"/>
      <c r="G9" s="17"/>
    </row>
    <row r="10" spans="1:7" x14ac:dyDescent="0.2">
      <c r="A10" s="27">
        <v>4</v>
      </c>
      <c r="B10" s="28"/>
      <c r="C10" s="17"/>
      <c r="D10" s="18"/>
      <c r="E10" s="28"/>
      <c r="F10" s="17"/>
      <c r="G10" s="17"/>
    </row>
    <row r="11" spans="1:7" x14ac:dyDescent="0.2">
      <c r="A11" s="27">
        <v>5</v>
      </c>
      <c r="B11" s="28"/>
      <c r="C11" s="17"/>
      <c r="D11" s="18"/>
      <c r="E11" s="28"/>
      <c r="F11" s="17"/>
      <c r="G11" s="17"/>
    </row>
    <row r="12" spans="1:7" x14ac:dyDescent="0.2">
      <c r="A12" s="27">
        <v>6</v>
      </c>
      <c r="B12" s="28"/>
      <c r="C12" s="17"/>
      <c r="D12" s="18"/>
      <c r="E12" s="28"/>
      <c r="F12" s="17"/>
      <c r="G12" s="17"/>
    </row>
    <row r="13" spans="1:7" x14ac:dyDescent="0.2">
      <c r="A13" s="27">
        <v>7</v>
      </c>
      <c r="B13" s="28"/>
      <c r="C13" s="17"/>
      <c r="D13" s="18"/>
      <c r="E13" s="28"/>
      <c r="F13" s="17"/>
      <c r="G13" s="17"/>
    </row>
    <row r="14" spans="1:7" x14ac:dyDescent="0.2">
      <c r="A14" s="27">
        <v>8</v>
      </c>
      <c r="B14" s="28"/>
      <c r="C14" s="17"/>
      <c r="D14" s="18"/>
      <c r="E14" s="28"/>
      <c r="F14" s="17"/>
      <c r="G14" s="17"/>
    </row>
    <row r="15" spans="1:7" x14ac:dyDescent="0.2">
      <c r="A15" s="27">
        <v>9</v>
      </c>
      <c r="B15" s="28"/>
      <c r="C15" s="17"/>
      <c r="D15" s="18"/>
      <c r="E15" s="28"/>
      <c r="F15" s="17"/>
      <c r="G15" s="17"/>
    </row>
    <row r="16" spans="1:7" x14ac:dyDescent="0.2">
      <c r="A16" s="27">
        <v>10</v>
      </c>
      <c r="B16" s="28"/>
      <c r="C16" s="17"/>
      <c r="D16" s="18"/>
      <c r="E16" s="28"/>
      <c r="F16" s="17"/>
      <c r="G16" s="17"/>
    </row>
    <row r="17" spans="1:7" x14ac:dyDescent="0.2">
      <c r="A17" s="27">
        <v>11</v>
      </c>
      <c r="B17" s="28"/>
      <c r="C17" s="17"/>
      <c r="D17" s="18"/>
      <c r="E17" s="28"/>
      <c r="F17" s="17"/>
      <c r="G17" s="17"/>
    </row>
    <row r="18" spans="1:7" x14ac:dyDescent="0.2">
      <c r="A18" s="27">
        <v>12</v>
      </c>
      <c r="B18" s="28"/>
      <c r="C18" s="17"/>
      <c r="D18" s="18"/>
      <c r="E18" s="28"/>
      <c r="F18" s="17"/>
      <c r="G18" s="17"/>
    </row>
    <row r="19" spans="1:7" x14ac:dyDescent="0.2">
      <c r="A19" s="27">
        <v>13</v>
      </c>
      <c r="B19" s="28"/>
      <c r="C19" s="17"/>
      <c r="D19" s="18"/>
      <c r="E19" s="28"/>
      <c r="F19" s="17"/>
      <c r="G19" s="17"/>
    </row>
    <row r="20" spans="1:7" x14ac:dyDescent="0.2">
      <c r="A20" s="27">
        <v>14</v>
      </c>
      <c r="B20" s="28"/>
      <c r="C20" s="17"/>
      <c r="D20" s="18"/>
      <c r="E20" s="28"/>
      <c r="F20" s="17"/>
      <c r="G20" s="17"/>
    </row>
    <row r="21" spans="1:7" x14ac:dyDescent="0.2">
      <c r="A21" s="27">
        <v>15</v>
      </c>
      <c r="B21" s="28"/>
      <c r="C21" s="17"/>
      <c r="D21" s="18"/>
      <c r="E21" s="28"/>
      <c r="F21" s="17"/>
      <c r="G21" s="17"/>
    </row>
    <row r="22" spans="1:7" x14ac:dyDescent="0.2">
      <c r="A22" s="27">
        <v>16</v>
      </c>
      <c r="B22" s="28"/>
      <c r="C22" s="17"/>
      <c r="D22" s="18"/>
      <c r="E22" s="28"/>
      <c r="F22" s="17"/>
      <c r="G22" s="17"/>
    </row>
    <row r="23" spans="1:7" x14ac:dyDescent="0.2">
      <c r="A23" s="27">
        <v>17</v>
      </c>
      <c r="B23" s="28"/>
      <c r="C23" s="17"/>
      <c r="D23" s="18"/>
      <c r="E23" s="28"/>
      <c r="F23" s="17"/>
      <c r="G23" s="17"/>
    </row>
    <row r="24" spans="1:7" x14ac:dyDescent="0.2">
      <c r="A24" s="27">
        <v>18</v>
      </c>
      <c r="B24" s="28"/>
      <c r="C24" s="17"/>
      <c r="D24" s="18"/>
      <c r="E24" s="28"/>
      <c r="F24" s="17"/>
      <c r="G24" s="17"/>
    </row>
    <row r="25" spans="1:7" x14ac:dyDescent="0.2">
      <c r="A25" s="27">
        <v>19</v>
      </c>
      <c r="B25" s="28"/>
      <c r="C25" s="17"/>
      <c r="D25" s="18"/>
      <c r="E25" s="28"/>
      <c r="F25" s="17"/>
      <c r="G25" s="17"/>
    </row>
    <row r="26" spans="1:7" x14ac:dyDescent="0.2">
      <c r="A26" s="27">
        <v>20</v>
      </c>
      <c r="B26" s="28"/>
      <c r="C26" s="17"/>
      <c r="D26" s="18"/>
      <c r="E26" s="28"/>
      <c r="F26" s="17"/>
      <c r="G26" s="17"/>
    </row>
  </sheetData>
  <sheetProtection sheet="1" objects="1" scenarios="1"/>
  <sortState xmlns:xlrd2="http://schemas.microsoft.com/office/spreadsheetml/2017/richdata2" ref="A7:G26">
    <sortCondition ref="B7"/>
  </sortState>
  <pageMargins left="0.7" right="0.7" top="0.75" bottom="1" header="0.3" footer="0.3"/>
  <pageSetup orientation="portrait" r:id="rId1"/>
  <headerFooter>
    <oddFooter>Page &amp;P of &amp;N</oddFooter>
  </headerFooter>
  <drawing r:id="rId2"/>
  <legacyDrawing r:id="rId3"/>
  <mc:AlternateContent xmlns:mc="http://schemas.openxmlformats.org/markup-compatibility/2006">
    <mc:Choice Requires="x14">
      <controls>
        <mc:AlternateContent xmlns:mc="http://schemas.openxmlformats.org/markup-compatibility/2006">
          <mc:Choice Requires="x14">
            <control shapeId="4100" r:id="rId4" name="Button 4">
              <controlPr defaultSize="0" print="0" autoFill="0" autoPict="0" macro="[0]!Sort_Rams_by_Number">
                <anchor>
                  <from>
                    <xdr:col>7</xdr:col>
                    <xdr:colOff>28575</xdr:colOff>
                    <xdr:row>0</xdr:row>
                    <xdr:rowOff>0</xdr:rowOff>
                  </from>
                  <to>
                    <xdr:col>8</xdr:col>
                    <xdr:colOff>95250</xdr:colOff>
                    <xdr:row>1</xdr:row>
                    <xdr:rowOff>142875</xdr:rowOff>
                  </to>
                </anchor>
              </controlPr>
            </control>
          </mc:Choice>
        </mc:AlternateContent>
        <mc:AlternateContent xmlns:mc="http://schemas.openxmlformats.org/markup-compatibility/2006">
          <mc:Choice Requires="x14">
            <control shapeId="4101" r:id="rId5" name="Button 5">
              <controlPr defaultSize="0" print="0" autoFill="0" autoPict="0" macro="[0]!Sort_Rams_by_ID">
                <anchor>
                  <from>
                    <xdr:col>7</xdr:col>
                    <xdr:colOff>28575</xdr:colOff>
                    <xdr:row>1</xdr:row>
                    <xdr:rowOff>171450</xdr:rowOff>
                  </from>
                  <to>
                    <xdr:col>8</xdr:col>
                    <xdr:colOff>95250</xdr:colOff>
                    <xdr:row>3</xdr:row>
                    <xdr:rowOff>152400</xdr:rowOff>
                  </to>
                </anchor>
              </controlPr>
            </control>
          </mc:Choice>
        </mc:AlternateContent>
        <mc:AlternateContent xmlns:mc="http://schemas.openxmlformats.org/markup-compatibility/2006">
          <mc:Choice Requires="x14">
            <control shapeId="4102" r:id="rId6" name="Button 6">
              <controlPr defaultSize="0" print="0" autoFill="0" autoPict="0" macro="[0]!Print_Ram_data">
                <anchor>
                  <from>
                    <xdr:col>8</xdr:col>
                    <xdr:colOff>171450</xdr:colOff>
                    <xdr:row>0</xdr:row>
                    <xdr:rowOff>0</xdr:rowOff>
                  </from>
                  <to>
                    <xdr:col>9</xdr:col>
                    <xdr:colOff>247650</xdr:colOff>
                    <xdr:row>1</xdr:row>
                    <xdr:rowOff>142875</xdr:rowOff>
                  </to>
                </anchor>
              </controlPr>
            </control>
          </mc:Choice>
        </mc:AlternateContent>
        <mc:AlternateContent xmlns:mc="http://schemas.openxmlformats.org/markup-compatibility/2006">
          <mc:Choice Requires="x14">
            <control shapeId="4103" r:id="rId7" name="Button 7">
              <controlPr defaultSize="0" print="0" autoFill="0" autoPict="0" macro="[0]!Clear_Ram_Data">
                <anchor>
                  <from>
                    <xdr:col>8</xdr:col>
                    <xdr:colOff>180975</xdr:colOff>
                    <xdr:row>1</xdr:row>
                    <xdr:rowOff>171450</xdr:rowOff>
                  </from>
                  <to>
                    <xdr:col>9</xdr:col>
                    <xdr:colOff>247650</xdr:colOff>
                    <xdr:row>3</xdr:row>
                    <xdr:rowOff>152400</xdr:rowOff>
                  </to>
                </anchor>
              </controlPr>
            </control>
          </mc:Choice>
        </mc:AlternateContent>
      </controls>
    </mc:Choice>
  </mc:AlternateContent>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7"/>
  <dimension ref="A1:I53"/>
  <sheetViews>
    <sheetView workbookViewId="0">
      <selection activeCell="A3" sqref="A3"/>
    </sheetView>
  </sheetViews>
  <sheetFormatPr defaultColWidth="8.875" defaultRowHeight="12.75" x14ac:dyDescent="0.2"/>
  <cols>
    <col min="1" max="1" width="16.75" style="1" customWidth="1"/>
    <col min="2" max="29" width="6.75" style="1" customWidth="1"/>
    <col min="30" max="36" width="10.25" style="1" customWidth="1"/>
    <col min="37" max="52" width="10.25" style="1" bestFit="1" customWidth="1"/>
    <col min="53" max="53" width="12" style="1" bestFit="1" customWidth="1"/>
    <col min="54" max="16384" width="8.875" style="1"/>
  </cols>
  <sheetData>
    <row r="1" spans="1:9" ht="15.75" x14ac:dyDescent="0.25">
      <c r="A1" s="12" t="str">
        <f>Config!A1</f>
        <v>MSU Extension Service Goat Records</v>
      </c>
    </row>
    <row r="2" spans="1:9" ht="15.75" x14ac:dyDescent="0.25">
      <c r="A2" s="12" t="s">
        <v>45</v>
      </c>
    </row>
    <row r="4" spans="1:9" x14ac:dyDescent="0.2">
      <c r="A4" s="10" t="s">
        <v>53</v>
      </c>
    </row>
    <row r="7" spans="1:9" x14ac:dyDescent="0.2">
      <c r="A7" s="74"/>
      <c r="B7" s="75" t="s">
        <v>47</v>
      </c>
      <c r="C7" s="76"/>
      <c r="D7" s="76"/>
      <c r="E7" s="76"/>
      <c r="F7" s="76"/>
      <c r="G7" s="76"/>
      <c r="H7" s="77"/>
      <c r="I7"/>
    </row>
    <row r="8" spans="1:9" ht="51" x14ac:dyDescent="0.2">
      <c r="A8" s="75" t="s">
        <v>26</v>
      </c>
      <c r="B8" s="86" t="s">
        <v>55</v>
      </c>
      <c r="C8" s="87" t="s">
        <v>48</v>
      </c>
      <c r="D8" s="87" t="s">
        <v>50</v>
      </c>
      <c r="E8" s="87" t="s">
        <v>51</v>
      </c>
      <c r="F8" s="87" t="s">
        <v>49</v>
      </c>
      <c r="G8" s="87" t="s">
        <v>39</v>
      </c>
      <c r="H8" s="88" t="s">
        <v>52</v>
      </c>
      <c r="I8"/>
    </row>
    <row r="9" spans="1:9" x14ac:dyDescent="0.2">
      <c r="A9" s="78" t="s">
        <v>46</v>
      </c>
      <c r="B9" s="81"/>
      <c r="C9" s="82"/>
      <c r="D9" s="83"/>
      <c r="E9" s="83"/>
      <c r="F9" s="82"/>
      <c r="G9" s="82"/>
      <c r="H9" s="85"/>
      <c r="I9"/>
    </row>
    <row r="10" spans="1:9" x14ac:dyDescent="0.2">
      <c r="A10"/>
      <c r="B10"/>
      <c r="C10"/>
      <c r="D10"/>
      <c r="E10"/>
      <c r="F10"/>
      <c r="G10"/>
      <c r="H10"/>
      <c r="I10"/>
    </row>
    <row r="11" spans="1:9" x14ac:dyDescent="0.2">
      <c r="A11"/>
      <c r="B11"/>
      <c r="C11"/>
      <c r="D11"/>
      <c r="E11"/>
      <c r="F11"/>
      <c r="G11"/>
      <c r="H11"/>
      <c r="I11"/>
    </row>
    <row r="12" spans="1:9" x14ac:dyDescent="0.2">
      <c r="A12"/>
      <c r="B12"/>
      <c r="C12"/>
      <c r="D12"/>
      <c r="E12"/>
      <c r="F12"/>
      <c r="G12"/>
      <c r="H12"/>
      <c r="I12"/>
    </row>
    <row r="15" spans="1:9" x14ac:dyDescent="0.2">
      <c r="A15" s="10" t="s">
        <v>122</v>
      </c>
    </row>
    <row r="18" spans="1:8" x14ac:dyDescent="0.2">
      <c r="A18" s="74"/>
      <c r="B18" s="75" t="s">
        <v>47</v>
      </c>
      <c r="C18" s="76"/>
      <c r="D18" s="76"/>
      <c r="E18" s="76"/>
      <c r="F18" s="76"/>
      <c r="G18" s="77"/>
      <c r="H18"/>
    </row>
    <row r="19" spans="1:8" ht="51" x14ac:dyDescent="0.2">
      <c r="A19" s="94"/>
      <c r="B19" s="86" t="s">
        <v>50</v>
      </c>
      <c r="C19" s="87" t="s">
        <v>51</v>
      </c>
      <c r="D19" s="87" t="s">
        <v>48</v>
      </c>
      <c r="E19" s="87" t="s">
        <v>49</v>
      </c>
      <c r="F19" s="87" t="s">
        <v>39</v>
      </c>
      <c r="G19" s="88" t="s">
        <v>52</v>
      </c>
      <c r="H19"/>
    </row>
    <row r="20" spans="1:8" x14ac:dyDescent="0.2">
      <c r="A20" s="78" t="s">
        <v>88</v>
      </c>
      <c r="B20" s="96" t="e">
        <v>#DIV/0!</v>
      </c>
      <c r="C20" s="79" t="e">
        <v>#DIV/0!</v>
      </c>
      <c r="D20" s="79"/>
      <c r="E20" s="79" t="e">
        <v>#DIV/0!</v>
      </c>
      <c r="F20" s="80" t="e">
        <v>#DIV/0!</v>
      </c>
      <c r="G20" s="84" t="e">
        <v>#DIV/0!</v>
      </c>
      <c r="H20"/>
    </row>
    <row r="21" spans="1:8" x14ac:dyDescent="0.2">
      <c r="A21"/>
      <c r="B21"/>
      <c r="C21"/>
      <c r="D21"/>
      <c r="E21"/>
      <c r="F21"/>
      <c r="G21"/>
      <c r="H21"/>
    </row>
    <row r="22" spans="1:8" x14ac:dyDescent="0.2">
      <c r="A22"/>
      <c r="B22"/>
      <c r="C22"/>
      <c r="D22"/>
      <c r="E22"/>
      <c r="F22"/>
      <c r="G22"/>
      <c r="H22"/>
    </row>
    <row r="23" spans="1:8" x14ac:dyDescent="0.2">
      <c r="A23"/>
      <c r="B23"/>
      <c r="C23"/>
      <c r="D23"/>
      <c r="E23"/>
      <c r="F23"/>
      <c r="G23"/>
      <c r="H23"/>
    </row>
    <row r="26" spans="1:8" x14ac:dyDescent="0.2">
      <c r="A26" s="10" t="s">
        <v>54</v>
      </c>
    </row>
    <row r="27" spans="1:8" ht="42" customHeight="1" x14ac:dyDescent="0.2">
      <c r="A27" s="109" t="s">
        <v>56</v>
      </c>
      <c r="B27" s="109"/>
      <c r="C27" s="109"/>
      <c r="D27" s="109"/>
      <c r="E27" s="109"/>
      <c r="F27" s="109"/>
      <c r="G27" s="109"/>
      <c r="H27" s="109"/>
    </row>
    <row r="30" spans="1:8" x14ac:dyDescent="0.2">
      <c r="A30" s="74"/>
      <c r="B30" s="75" t="s">
        <v>47</v>
      </c>
      <c r="C30" s="76"/>
      <c r="D30" s="76"/>
      <c r="E30" s="76"/>
      <c r="F30" s="76"/>
      <c r="G30" s="77"/>
      <c r="H30"/>
    </row>
    <row r="31" spans="1:8" ht="51" x14ac:dyDescent="0.2">
      <c r="A31" s="89" t="s">
        <v>32</v>
      </c>
      <c r="B31" s="86" t="s">
        <v>48</v>
      </c>
      <c r="C31" s="87" t="s">
        <v>50</v>
      </c>
      <c r="D31" s="87" t="s">
        <v>51</v>
      </c>
      <c r="E31" s="87" t="s">
        <v>49</v>
      </c>
      <c r="F31" s="87" t="s">
        <v>39</v>
      </c>
      <c r="G31" s="88" t="s">
        <v>52</v>
      </c>
      <c r="H31"/>
    </row>
    <row r="32" spans="1:8" x14ac:dyDescent="0.2">
      <c r="A32" s="78" t="s">
        <v>46</v>
      </c>
      <c r="B32" s="81"/>
      <c r="C32" s="79"/>
      <c r="D32" s="79"/>
      <c r="E32" s="79"/>
      <c r="F32" s="80"/>
      <c r="G32" s="84"/>
      <c r="H32"/>
    </row>
    <row r="33" spans="1:8" x14ac:dyDescent="0.2">
      <c r="A33"/>
      <c r="B33"/>
      <c r="C33"/>
      <c r="D33"/>
      <c r="E33"/>
      <c r="F33"/>
      <c r="G33"/>
      <c r="H33"/>
    </row>
    <row r="34" spans="1:8" x14ac:dyDescent="0.2">
      <c r="A34"/>
      <c r="B34"/>
      <c r="C34"/>
      <c r="D34"/>
      <c r="E34"/>
      <c r="F34"/>
      <c r="G34"/>
      <c r="H34"/>
    </row>
    <row r="35" spans="1:8" x14ac:dyDescent="0.2">
      <c r="A35"/>
      <c r="B35"/>
      <c r="C35"/>
      <c r="D35"/>
      <c r="E35"/>
      <c r="F35"/>
      <c r="G35"/>
      <c r="H35"/>
    </row>
    <row r="36" spans="1:8" x14ac:dyDescent="0.2">
      <c r="A36"/>
      <c r="B36"/>
      <c r="C36"/>
      <c r="D36"/>
      <c r="E36"/>
      <c r="F36"/>
      <c r="G36"/>
      <c r="H36"/>
    </row>
    <row r="37" spans="1:8" x14ac:dyDescent="0.2">
      <c r="A37"/>
      <c r="B37"/>
      <c r="C37"/>
      <c r="D37"/>
      <c r="E37"/>
      <c r="F37"/>
      <c r="G37"/>
      <c r="H37"/>
    </row>
    <row r="38" spans="1:8" x14ac:dyDescent="0.2">
      <c r="A38"/>
      <c r="B38"/>
      <c r="C38"/>
      <c r="D38"/>
      <c r="E38"/>
      <c r="F38"/>
      <c r="G38"/>
      <c r="H38"/>
    </row>
    <row r="39" spans="1:8" x14ac:dyDescent="0.2">
      <c r="A39"/>
      <c r="B39"/>
      <c r="C39"/>
      <c r="D39"/>
      <c r="E39"/>
      <c r="F39"/>
      <c r="G39"/>
      <c r="H39"/>
    </row>
    <row r="42" spans="1:8" x14ac:dyDescent="0.2">
      <c r="A42" s="10" t="s">
        <v>87</v>
      </c>
    </row>
    <row r="43" spans="1:8" x14ac:dyDescent="0.2">
      <c r="A43" s="10"/>
    </row>
    <row r="45" spans="1:8" x14ac:dyDescent="0.2">
      <c r="A45" s="74"/>
      <c r="B45" s="75" t="s">
        <v>47</v>
      </c>
      <c r="C45" s="76"/>
      <c r="D45" s="76"/>
      <c r="E45" s="76"/>
      <c r="F45" s="76"/>
      <c r="G45" s="77"/>
      <c r="H45"/>
    </row>
    <row r="46" spans="1:8" ht="51" x14ac:dyDescent="0.2">
      <c r="A46" s="94"/>
      <c r="B46" s="86" t="s">
        <v>50</v>
      </c>
      <c r="C46" s="87" t="s">
        <v>51</v>
      </c>
      <c r="D46" s="87" t="s">
        <v>49</v>
      </c>
      <c r="E46" s="87" t="s">
        <v>48</v>
      </c>
      <c r="F46" s="87" t="s">
        <v>39</v>
      </c>
      <c r="G46" s="88" t="s">
        <v>52</v>
      </c>
      <c r="H46"/>
    </row>
    <row r="47" spans="1:8" x14ac:dyDescent="0.2">
      <c r="A47" s="78" t="s">
        <v>88</v>
      </c>
      <c r="B47" s="95" t="e">
        <v>#DIV/0!</v>
      </c>
      <c r="C47" s="79" t="e">
        <v>#DIV/0!</v>
      </c>
      <c r="D47" s="80" t="e">
        <v>#DIV/0!</v>
      </c>
      <c r="E47" s="80"/>
      <c r="F47" s="80" t="e">
        <v>#DIV/0!</v>
      </c>
      <c r="G47" s="84" t="e">
        <v>#DIV/0!</v>
      </c>
      <c r="H47"/>
    </row>
    <row r="48" spans="1:8" x14ac:dyDescent="0.2">
      <c r="A48"/>
      <c r="B48"/>
      <c r="C48"/>
      <c r="D48"/>
      <c r="E48"/>
      <c r="F48"/>
      <c r="G48"/>
      <c r="H48"/>
    </row>
    <row r="49" spans="1:8" x14ac:dyDescent="0.2">
      <c r="A49"/>
      <c r="B49"/>
      <c r="C49"/>
      <c r="D49"/>
      <c r="E49"/>
      <c r="F49"/>
      <c r="G49"/>
      <c r="H49"/>
    </row>
    <row r="50" spans="1:8" x14ac:dyDescent="0.2">
      <c r="A50"/>
      <c r="B50"/>
      <c r="C50"/>
      <c r="D50"/>
      <c r="E50"/>
      <c r="F50"/>
      <c r="G50"/>
      <c r="H50"/>
    </row>
    <row r="51" spans="1:8" x14ac:dyDescent="0.2">
      <c r="A51"/>
      <c r="B51"/>
      <c r="C51"/>
      <c r="D51"/>
      <c r="E51"/>
      <c r="F51"/>
      <c r="G51"/>
      <c r="H51"/>
    </row>
    <row r="52" spans="1:8" x14ac:dyDescent="0.2">
      <c r="A52"/>
      <c r="B52"/>
      <c r="C52"/>
      <c r="D52"/>
      <c r="E52"/>
      <c r="F52"/>
      <c r="G52"/>
      <c r="H52"/>
    </row>
    <row r="53" spans="1:8" x14ac:dyDescent="0.2">
      <c r="A53"/>
      <c r="B53"/>
      <c r="C53"/>
      <c r="D53"/>
      <c r="E53"/>
      <c r="F53"/>
      <c r="G53"/>
      <c r="H53"/>
    </row>
  </sheetData>
  <sheetProtection sheet="1" objects="1" scenarios="1"/>
  <mergeCells count="1">
    <mergeCell ref="A27:H27"/>
  </mergeCells>
  <pageMargins left="0.25" right="0.25" top="0.5" bottom="0.5" header="0.3" footer="0.3"/>
  <pageSetup pageOrder="overThenDown" orientation="portrait" r:id="rId5"/>
  <headerFooter>
    <oddFooter>Page &amp;P of &amp;N</oddFooter>
  </headerFooter>
  <drawing r:id="rId6"/>
  <legacyDrawing r:id="rId7"/>
  <mc:AlternateContent xmlns:mc="http://schemas.openxmlformats.org/markup-compatibility/2006">
    <mc:Choice Requires="x14">
      <controls>
        <mc:AlternateContent xmlns:mc="http://schemas.openxmlformats.org/markup-compatibility/2006">
          <mc:Choice Requires="x14">
            <control shapeId="8193" r:id="rId8" name="Button 1">
              <controlPr defaultSize="0" print="0" autoFill="0" autoPict="0" macro="[0]!Refresh_Summary">
                <anchor>
                  <from>
                    <xdr:col>9</xdr:col>
                    <xdr:colOff>38100</xdr:colOff>
                    <xdr:row>0</xdr:row>
                    <xdr:rowOff>0</xdr:rowOff>
                  </from>
                  <to>
                    <xdr:col>10</xdr:col>
                    <xdr:colOff>304800</xdr:colOff>
                    <xdr:row>1</xdr:row>
                    <xdr:rowOff>171450</xdr:rowOff>
                  </to>
                </anchor>
              </controlPr>
            </control>
          </mc:Choice>
        </mc:AlternateContent>
      </controls>
    </mc:Choice>
  </mc:AlternateConten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1"/>
  <dimension ref="A1:O39"/>
  <sheetViews>
    <sheetView workbookViewId="0">
      <selection activeCell="A4" sqref="A4"/>
    </sheetView>
  </sheetViews>
  <sheetFormatPr defaultColWidth="8.875" defaultRowHeight="12.75" x14ac:dyDescent="0.2"/>
  <cols>
    <col min="1" max="1" width="8.875" style="1"/>
    <col min="2" max="8" width="6.75" style="1" customWidth="1"/>
    <col min="9" max="16384" width="8.875" style="1"/>
  </cols>
  <sheetData>
    <row r="1" spans="1:15" ht="15.75" x14ac:dyDescent="0.25">
      <c r="A1" s="12" t="str">
        <f>Config!A1</f>
        <v>MSU Extension Service Goat Records</v>
      </c>
    </row>
    <row r="2" spans="1:15" ht="15.75" x14ac:dyDescent="0.25">
      <c r="A2" s="12" t="s">
        <v>17</v>
      </c>
    </row>
    <row r="3" spans="1:15" ht="15" x14ac:dyDescent="0.2">
      <c r="A3" s="39" t="s">
        <v>18</v>
      </c>
    </row>
    <row r="4" spans="1:15" x14ac:dyDescent="0.2">
      <c r="A4" s="56"/>
    </row>
    <row r="5" spans="1:15" x14ac:dyDescent="0.2">
      <c r="A5" s="56"/>
    </row>
    <row r="6" spans="1:15" ht="27" customHeight="1" x14ac:dyDescent="0.2">
      <c r="A6" s="110" t="s">
        <v>75</v>
      </c>
      <c r="B6" s="110"/>
      <c r="D6" s="110" t="s">
        <v>19</v>
      </c>
      <c r="E6" s="110"/>
      <c r="I6" s="108" t="s">
        <v>24</v>
      </c>
      <c r="J6" s="108"/>
      <c r="K6" s="108"/>
      <c r="M6" s="108" t="s">
        <v>25</v>
      </c>
      <c r="N6" s="108"/>
      <c r="O6" s="108"/>
    </row>
    <row r="7" spans="1:15" ht="27" customHeight="1" x14ac:dyDescent="0.2">
      <c r="A7" s="33" t="s">
        <v>76</v>
      </c>
      <c r="B7" s="33" t="s">
        <v>15</v>
      </c>
      <c r="C7" s="50"/>
      <c r="D7" s="33" t="s">
        <v>20</v>
      </c>
      <c r="E7" s="33" t="s">
        <v>21</v>
      </c>
      <c r="F7" s="37"/>
      <c r="I7" s="19" t="s">
        <v>26</v>
      </c>
      <c r="J7" s="19" t="s">
        <v>26</v>
      </c>
      <c r="K7" s="19" t="s">
        <v>26</v>
      </c>
      <c r="M7" s="19" t="s">
        <v>77</v>
      </c>
      <c r="N7" s="19" t="s">
        <v>78</v>
      </c>
      <c r="O7" s="19" t="s">
        <v>86</v>
      </c>
    </row>
    <row r="8" spans="1:15" x14ac:dyDescent="0.2">
      <c r="A8" s="41">
        <v>0</v>
      </c>
      <c r="B8" s="41">
        <v>60</v>
      </c>
      <c r="C8" s="48"/>
      <c r="D8" s="43">
        <v>0</v>
      </c>
      <c r="E8" s="51">
        <v>1</v>
      </c>
      <c r="F8" s="48"/>
      <c r="I8" s="41">
        <v>60</v>
      </c>
      <c r="J8" s="41">
        <v>90</v>
      </c>
      <c r="K8" s="41">
        <v>120</v>
      </c>
      <c r="M8" s="41">
        <f>COUNTA('Kid Data'!B10:B209)</f>
        <v>0</v>
      </c>
      <c r="N8" s="41">
        <f>COUNTA('Doe Data'!B7:B106)</f>
        <v>0</v>
      </c>
      <c r="O8" s="41">
        <f>COUNTA('Buck Data'!B7:B26)</f>
        <v>0</v>
      </c>
    </row>
    <row r="9" spans="1:15" x14ac:dyDescent="0.2">
      <c r="A9" s="41">
        <v>76</v>
      </c>
      <c r="B9" s="41">
        <v>90</v>
      </c>
      <c r="C9" s="49"/>
      <c r="D9" s="43">
        <v>731</v>
      </c>
      <c r="E9" s="51">
        <v>2</v>
      </c>
      <c r="F9" s="49"/>
      <c r="G9" s="49"/>
      <c r="H9" s="55"/>
      <c r="I9" s="46"/>
    </row>
    <row r="10" spans="1:15" x14ac:dyDescent="0.2">
      <c r="A10" s="41">
        <v>106</v>
      </c>
      <c r="B10" s="41">
        <v>120</v>
      </c>
      <c r="C10" s="49"/>
      <c r="D10" s="43">
        <v>1096</v>
      </c>
      <c r="E10" s="51">
        <v>3</v>
      </c>
      <c r="F10" s="49"/>
      <c r="G10" s="49"/>
    </row>
    <row r="11" spans="1:15" x14ac:dyDescent="0.2">
      <c r="A11" s="34"/>
      <c r="B11" s="35"/>
      <c r="C11" s="49"/>
      <c r="D11" s="43">
        <v>2556</v>
      </c>
      <c r="E11" s="51">
        <v>7</v>
      </c>
      <c r="F11" s="49"/>
      <c r="G11" s="49"/>
    </row>
    <row r="12" spans="1:15" x14ac:dyDescent="0.2">
      <c r="A12" s="34"/>
      <c r="B12" s="35"/>
      <c r="C12" s="49"/>
      <c r="D12" s="49"/>
      <c r="E12" s="49"/>
      <c r="F12" s="49"/>
      <c r="G12" s="49"/>
    </row>
    <row r="13" spans="1:15" x14ac:dyDescent="0.2">
      <c r="A13" s="34"/>
      <c r="B13" s="35"/>
      <c r="C13" s="7"/>
      <c r="D13" s="7"/>
      <c r="E13" s="7"/>
      <c r="F13" s="7"/>
      <c r="G13" s="7"/>
    </row>
    <row r="14" spans="1:15" x14ac:dyDescent="0.2">
      <c r="A14" s="111"/>
      <c r="B14" s="111"/>
      <c r="C14" s="111"/>
      <c r="D14" s="111"/>
      <c r="E14" s="111"/>
      <c r="F14" s="111"/>
      <c r="G14" s="111"/>
      <c r="H14" s="111"/>
    </row>
    <row r="15" spans="1:15" x14ac:dyDescent="0.2">
      <c r="A15" s="36" t="s">
        <v>89</v>
      </c>
      <c r="B15" s="37"/>
      <c r="C15" s="37"/>
      <c r="D15" s="37"/>
      <c r="E15" s="37"/>
      <c r="F15" s="37"/>
      <c r="G15" s="37"/>
      <c r="H15" s="37"/>
    </row>
    <row r="16" spans="1:15" ht="25.5" x14ac:dyDescent="0.2">
      <c r="A16" s="91" t="s">
        <v>16</v>
      </c>
      <c r="B16" s="30" t="s">
        <v>81</v>
      </c>
      <c r="C16" s="98"/>
      <c r="D16" s="1" t="s">
        <v>94</v>
      </c>
      <c r="E16" s="98"/>
      <c r="F16" s="98"/>
      <c r="G16" s="98"/>
      <c r="H16" s="34"/>
    </row>
    <row r="17" spans="1:12" x14ac:dyDescent="0.2">
      <c r="A17" s="27">
        <v>1</v>
      </c>
      <c r="B17" s="38">
        <v>1.1000000000000001</v>
      </c>
      <c r="C17" s="100"/>
      <c r="D17" s="1" t="s">
        <v>92</v>
      </c>
      <c r="E17" s="100"/>
      <c r="F17" s="100"/>
      <c r="G17" s="100"/>
      <c r="H17" s="100"/>
    </row>
    <row r="18" spans="1:12" x14ac:dyDescent="0.2">
      <c r="A18" s="27">
        <v>2</v>
      </c>
      <c r="B18" s="38">
        <v>1.0900000000000001</v>
      </c>
      <c r="C18" s="100"/>
      <c r="D18" s="1" t="s">
        <v>93</v>
      </c>
      <c r="E18" s="100"/>
      <c r="F18" s="100"/>
      <c r="G18" s="100"/>
      <c r="H18" s="100"/>
    </row>
    <row r="19" spans="1:12" x14ac:dyDescent="0.2">
      <c r="A19" s="27">
        <v>3</v>
      </c>
      <c r="B19" s="38">
        <v>1</v>
      </c>
      <c r="C19" s="100"/>
      <c r="D19" s="100"/>
      <c r="E19" s="100"/>
      <c r="F19" s="100"/>
      <c r="G19" s="100"/>
      <c r="H19" s="100"/>
    </row>
    <row r="20" spans="1:12" x14ac:dyDescent="0.2">
      <c r="A20" s="27">
        <v>7</v>
      </c>
      <c r="B20" s="38">
        <v>1</v>
      </c>
      <c r="C20" s="100"/>
      <c r="D20" s="100"/>
      <c r="E20" s="100"/>
      <c r="F20" s="100"/>
      <c r="G20" s="100"/>
      <c r="H20" s="100"/>
    </row>
    <row r="21" spans="1:12" x14ac:dyDescent="0.2">
      <c r="C21" s="49"/>
      <c r="D21" s="49"/>
      <c r="E21" s="49"/>
      <c r="F21" s="49"/>
      <c r="G21" s="49"/>
      <c r="H21" s="46"/>
      <c r="J21" s="44"/>
      <c r="K21" s="44"/>
      <c r="L21" s="45"/>
    </row>
    <row r="22" spans="1:12" x14ac:dyDescent="0.2">
      <c r="C22" s="34"/>
      <c r="D22" s="34"/>
      <c r="E22" s="34"/>
      <c r="F22" s="34"/>
      <c r="G22" s="34"/>
      <c r="H22" s="34"/>
      <c r="J22" s="44"/>
      <c r="K22" s="44"/>
      <c r="L22" s="45"/>
    </row>
    <row r="23" spans="1:12" x14ac:dyDescent="0.2">
      <c r="A23" s="36" t="s">
        <v>90</v>
      </c>
      <c r="C23" s="97"/>
      <c r="D23" s="97"/>
      <c r="E23" s="97"/>
      <c r="F23" s="97"/>
      <c r="G23" s="97"/>
      <c r="H23" s="97"/>
      <c r="J23" s="44"/>
      <c r="K23" s="44"/>
      <c r="L23" s="45"/>
    </row>
    <row r="24" spans="1:12" ht="38.25" x14ac:dyDescent="0.2">
      <c r="A24" s="91" t="s">
        <v>79</v>
      </c>
      <c r="B24" s="30" t="s">
        <v>81</v>
      </c>
      <c r="C24" s="98"/>
      <c r="D24" s="98"/>
      <c r="E24" s="98"/>
      <c r="F24" s="98"/>
      <c r="G24" s="98"/>
      <c r="H24" s="34"/>
      <c r="J24" s="44"/>
      <c r="K24" s="44"/>
      <c r="L24" s="45"/>
    </row>
    <row r="25" spans="1:12" x14ac:dyDescent="0.2">
      <c r="A25" s="27">
        <v>1</v>
      </c>
      <c r="B25" s="38">
        <v>1</v>
      </c>
      <c r="C25" s="100"/>
      <c r="D25" s="100"/>
      <c r="E25" s="100"/>
      <c r="F25" s="100"/>
      <c r="G25" s="100"/>
      <c r="H25" s="100"/>
      <c r="J25" s="44"/>
      <c r="K25" s="44"/>
      <c r="L25" s="45"/>
    </row>
    <row r="26" spans="1:12" x14ac:dyDescent="0.2">
      <c r="A26" s="27">
        <v>2</v>
      </c>
      <c r="B26" s="38">
        <v>1.1399999999999999</v>
      </c>
      <c r="C26" s="100"/>
      <c r="D26" s="100"/>
      <c r="E26" s="100"/>
      <c r="F26" s="100"/>
      <c r="G26" s="100"/>
      <c r="H26" s="100"/>
      <c r="J26" s="44"/>
      <c r="K26" s="44"/>
      <c r="L26" s="45"/>
    </row>
    <row r="27" spans="1:12" x14ac:dyDescent="0.2">
      <c r="A27" s="27">
        <v>3</v>
      </c>
      <c r="B27" s="38">
        <v>1.04</v>
      </c>
      <c r="C27" s="100"/>
      <c r="D27" s="100"/>
      <c r="E27" s="100"/>
      <c r="F27" s="100"/>
      <c r="G27" s="100"/>
      <c r="H27" s="100"/>
      <c r="J27" s="44"/>
      <c r="K27" s="44"/>
      <c r="L27" s="45"/>
    </row>
    <row r="28" spans="1:12" x14ac:dyDescent="0.2">
      <c r="A28" s="27">
        <v>4</v>
      </c>
      <c r="B28" s="38">
        <v>1.18</v>
      </c>
      <c r="C28" s="100"/>
      <c r="D28" s="100"/>
      <c r="E28" s="100"/>
      <c r="F28" s="100"/>
      <c r="G28" s="100"/>
      <c r="H28" s="100"/>
      <c r="J28" s="44"/>
      <c r="K28" s="44"/>
      <c r="L28" s="45"/>
    </row>
    <row r="29" spans="1:12" x14ac:dyDescent="0.2">
      <c r="A29" s="27">
        <v>5</v>
      </c>
      <c r="B29" s="38">
        <v>1.08</v>
      </c>
      <c r="C29" s="49"/>
      <c r="D29" s="49"/>
      <c r="E29" s="49"/>
      <c r="F29" s="49"/>
      <c r="G29" s="49"/>
      <c r="H29" s="46"/>
    </row>
    <row r="30" spans="1:12" x14ac:dyDescent="0.2">
      <c r="A30" s="27">
        <v>6</v>
      </c>
      <c r="B30" s="38">
        <v>1.23</v>
      </c>
      <c r="C30" s="34"/>
      <c r="D30" s="34"/>
      <c r="E30" s="34"/>
      <c r="F30" s="34"/>
      <c r="G30" s="34"/>
      <c r="H30" s="34"/>
    </row>
    <row r="31" spans="1:12" x14ac:dyDescent="0.2">
      <c r="A31" s="27">
        <v>7</v>
      </c>
      <c r="B31" s="38">
        <v>1.23</v>
      </c>
      <c r="C31" s="97"/>
      <c r="D31" s="97"/>
      <c r="E31" s="97"/>
      <c r="F31" s="97"/>
      <c r="G31" s="97"/>
      <c r="H31" s="97"/>
    </row>
    <row r="32" spans="1:12" x14ac:dyDescent="0.2">
      <c r="C32" s="97"/>
      <c r="D32" s="97"/>
      <c r="E32" s="97"/>
      <c r="F32" s="97"/>
      <c r="G32" s="97"/>
      <c r="H32" s="97"/>
    </row>
    <row r="33" spans="1:8" x14ac:dyDescent="0.2">
      <c r="A33" s="36" t="s">
        <v>91</v>
      </c>
      <c r="C33" s="97"/>
      <c r="D33" s="97"/>
      <c r="E33" s="97"/>
      <c r="F33" s="97"/>
      <c r="G33" s="97"/>
      <c r="H33" s="97"/>
    </row>
    <row r="34" spans="1:8" ht="25.5" x14ac:dyDescent="0.2">
      <c r="A34" s="91" t="s">
        <v>80</v>
      </c>
      <c r="B34" s="30" t="s">
        <v>81</v>
      </c>
      <c r="C34" s="48"/>
      <c r="D34" s="48"/>
      <c r="E34" s="48"/>
      <c r="F34" s="48"/>
      <c r="G34" s="48"/>
      <c r="H34" s="101"/>
    </row>
    <row r="35" spans="1:8" x14ac:dyDescent="0.2">
      <c r="A35" s="27">
        <v>1</v>
      </c>
      <c r="B35" s="38">
        <v>1</v>
      </c>
      <c r="C35" s="100"/>
      <c r="D35" s="100"/>
      <c r="E35" s="100"/>
      <c r="F35" s="100"/>
      <c r="G35" s="100"/>
      <c r="H35" s="100"/>
    </row>
    <row r="36" spans="1:8" x14ac:dyDescent="0.2">
      <c r="A36" s="27">
        <v>2</v>
      </c>
      <c r="B36" s="38">
        <v>0.9</v>
      </c>
      <c r="C36" s="100"/>
      <c r="D36" s="100"/>
      <c r="E36" s="100"/>
      <c r="F36" s="100"/>
      <c r="G36" s="100"/>
      <c r="H36" s="100"/>
    </row>
    <row r="37" spans="1:8" x14ac:dyDescent="0.2">
      <c r="A37" s="27">
        <v>3</v>
      </c>
      <c r="B37" s="38">
        <v>0.97</v>
      </c>
      <c r="C37" s="100"/>
      <c r="D37" s="100"/>
      <c r="E37" s="100"/>
      <c r="F37" s="100"/>
      <c r="G37" s="100"/>
      <c r="H37" s="100"/>
    </row>
    <row r="38" spans="1:8" x14ac:dyDescent="0.2">
      <c r="A38" s="99"/>
      <c r="B38" s="100"/>
      <c r="C38" s="100"/>
      <c r="D38" s="100"/>
      <c r="E38" s="100"/>
      <c r="F38" s="100"/>
      <c r="G38" s="100"/>
      <c r="H38" s="100"/>
    </row>
    <row r="39" spans="1:8" x14ac:dyDescent="0.2">
      <c r="A39" s="34"/>
      <c r="B39" s="35"/>
      <c r="C39" s="7"/>
      <c r="D39" s="7"/>
      <c r="E39" s="7"/>
      <c r="F39" s="7"/>
      <c r="G39" s="7"/>
    </row>
  </sheetData>
  <sheetProtection sheet="1" objects="1" scenarios="1"/>
  <mergeCells count="5">
    <mergeCell ref="M6:O6"/>
    <mergeCell ref="D6:E6"/>
    <mergeCell ref="A6:B6"/>
    <mergeCell ref="A14:H14"/>
    <mergeCell ref="I6:K6"/>
  </mergeCells>
  <pageMargins left="0.7" right="0.7" top="0.75" bottom="0.75" header="0.3" footer="0.3"/>
  <pageSetup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8"/>
  <dimension ref="A1:J28"/>
  <sheetViews>
    <sheetView workbookViewId="0">
      <pane ySplit="8" topLeftCell="A9" activePane="bottomLeft" state="frozen"/>
      <selection pane="bottomLeft" activeCell="A4" sqref="A4"/>
    </sheetView>
  </sheetViews>
  <sheetFormatPr defaultColWidth="8.875" defaultRowHeight="12.75" x14ac:dyDescent="0.2"/>
  <cols>
    <col min="1" max="1" width="10.75" style="1" customWidth="1"/>
    <col min="2" max="2" width="13.75" style="1" customWidth="1"/>
    <col min="3" max="3" width="6.75" style="1" customWidth="1"/>
    <col min="4" max="4" width="8.75" style="1" customWidth="1"/>
    <col min="5" max="6" width="10.75" style="1" customWidth="1"/>
    <col min="7" max="7" width="6.75" style="1" customWidth="1"/>
    <col min="8" max="8" width="14.75" style="1" customWidth="1"/>
    <col min="9" max="9" width="8.75" style="1" customWidth="1"/>
    <col min="10" max="10" width="6.75" style="1" customWidth="1"/>
    <col min="11" max="16384" width="8.875" style="1"/>
  </cols>
  <sheetData>
    <row r="1" spans="1:10" ht="15.75" x14ac:dyDescent="0.25">
      <c r="A1" s="12" t="str">
        <f>Config!A1</f>
        <v>MSU Extension Service Goat Records</v>
      </c>
      <c r="B1" s="12"/>
      <c r="C1" s="8"/>
      <c r="D1" s="8"/>
      <c r="E1" s="53"/>
      <c r="G1" s="8"/>
      <c r="H1" s="8"/>
      <c r="I1" s="8"/>
      <c r="J1" s="8"/>
    </row>
    <row r="2" spans="1:10" ht="15.75" x14ac:dyDescent="0.25">
      <c r="A2" s="12" t="s">
        <v>120</v>
      </c>
      <c r="B2" s="10"/>
      <c r="C2" s="8"/>
      <c r="D2" s="8"/>
      <c r="E2" s="54"/>
      <c r="F2" s="12"/>
      <c r="G2" s="8"/>
      <c r="H2" s="8"/>
      <c r="I2" s="8"/>
      <c r="J2" s="8"/>
    </row>
    <row r="3" spans="1:10" x14ac:dyDescent="0.2">
      <c r="A3" s="1" t="s">
        <v>63</v>
      </c>
      <c r="B3" s="10"/>
      <c r="C3" s="8"/>
      <c r="D3" s="8"/>
      <c r="E3" s="54"/>
      <c r="F3" s="10"/>
      <c r="G3" s="8"/>
      <c r="H3" s="8"/>
      <c r="I3" s="8"/>
    </row>
    <row r="4" spans="1:10" x14ac:dyDescent="0.2">
      <c r="A4" s="60"/>
      <c r="B4" s="62"/>
      <c r="C4" s="61"/>
      <c r="D4" s="61"/>
      <c r="E4" s="61"/>
      <c r="F4" s="62"/>
      <c r="G4" s="61"/>
      <c r="H4" s="61"/>
      <c r="I4" s="63"/>
      <c r="J4" s="8"/>
    </row>
    <row r="5" spans="1:10" x14ac:dyDescent="0.2">
      <c r="A5" s="60" t="s">
        <v>123</v>
      </c>
      <c r="B5" s="62"/>
      <c r="C5" s="61"/>
      <c r="D5" s="61"/>
      <c r="E5" s="61"/>
      <c r="F5" s="62"/>
      <c r="G5" s="61"/>
      <c r="H5" s="61"/>
      <c r="I5" s="63"/>
      <c r="J5" s="8"/>
    </row>
    <row r="6" spans="1:10" ht="27" customHeight="1" x14ac:dyDescent="0.2">
      <c r="A6" s="112" t="s">
        <v>62</v>
      </c>
      <c r="B6" s="112"/>
      <c r="C6" s="112"/>
      <c r="D6" s="112"/>
      <c r="E6" s="112"/>
      <c r="F6" s="112"/>
      <c r="G6" s="112"/>
      <c r="H6" s="112"/>
      <c r="I6" s="112"/>
      <c r="J6" s="34"/>
    </row>
    <row r="7" spans="1:10" x14ac:dyDescent="0.2">
      <c r="B7" s="2"/>
      <c r="C7" s="4"/>
      <c r="D7" s="4"/>
      <c r="E7" s="2"/>
      <c r="F7" s="2"/>
      <c r="G7" s="4"/>
      <c r="H7" s="5"/>
      <c r="I7" s="3"/>
      <c r="J7" s="2"/>
    </row>
    <row r="8" spans="1:10" ht="38.25" x14ac:dyDescent="0.2">
      <c r="A8" s="19" t="s">
        <v>66</v>
      </c>
      <c r="B8" s="19" t="s">
        <v>67</v>
      </c>
      <c r="C8" s="19" t="s">
        <v>80</v>
      </c>
      <c r="D8" s="19" t="s">
        <v>60</v>
      </c>
      <c r="E8" s="19" t="s">
        <v>7</v>
      </c>
      <c r="F8" s="19" t="s">
        <v>10</v>
      </c>
      <c r="G8" s="19" t="s">
        <v>32</v>
      </c>
      <c r="H8" s="19" t="s">
        <v>9</v>
      </c>
      <c r="I8" s="19" t="s">
        <v>59</v>
      </c>
    </row>
    <row r="9" spans="1:10" ht="25.15" customHeight="1" x14ac:dyDescent="0.2">
      <c r="A9" s="21"/>
      <c r="B9" s="18"/>
      <c r="C9" s="22"/>
      <c r="D9" s="21"/>
      <c r="E9" s="20"/>
      <c r="F9" s="70"/>
      <c r="G9" s="22"/>
      <c r="H9" s="18"/>
      <c r="I9" s="22"/>
    </row>
    <row r="10" spans="1:10" ht="25.15" customHeight="1" x14ac:dyDescent="0.2">
      <c r="A10" s="21"/>
      <c r="B10" s="18"/>
      <c r="C10" s="22"/>
      <c r="D10" s="21"/>
      <c r="E10" s="20"/>
      <c r="F10" s="70"/>
      <c r="G10" s="22"/>
      <c r="H10" s="18"/>
      <c r="I10" s="22"/>
    </row>
    <row r="11" spans="1:10" ht="25.15" customHeight="1" x14ac:dyDescent="0.2">
      <c r="A11" s="21"/>
      <c r="B11" s="18"/>
      <c r="C11" s="22"/>
      <c r="D11" s="21"/>
      <c r="E11" s="20"/>
      <c r="F11" s="70"/>
      <c r="G11" s="22"/>
      <c r="H11" s="18"/>
      <c r="I11" s="22"/>
    </row>
    <row r="12" spans="1:10" ht="25.15" customHeight="1" x14ac:dyDescent="0.2">
      <c r="A12" s="21"/>
      <c r="B12" s="18"/>
      <c r="C12" s="22"/>
      <c r="D12" s="21"/>
      <c r="E12" s="20"/>
      <c r="F12" s="70"/>
      <c r="G12" s="22"/>
      <c r="H12" s="18"/>
      <c r="I12" s="22"/>
    </row>
    <row r="13" spans="1:10" ht="25.15" customHeight="1" x14ac:dyDescent="0.2">
      <c r="A13" s="21"/>
      <c r="B13" s="18"/>
      <c r="C13" s="22"/>
      <c r="D13" s="21"/>
      <c r="E13" s="20"/>
      <c r="F13" s="70"/>
      <c r="G13" s="22"/>
      <c r="H13" s="18"/>
      <c r="I13" s="22"/>
    </row>
    <row r="14" spans="1:10" ht="25.15" customHeight="1" x14ac:dyDescent="0.2">
      <c r="A14" s="21"/>
      <c r="B14" s="18"/>
      <c r="C14" s="22"/>
      <c r="D14" s="21"/>
      <c r="E14" s="20"/>
      <c r="F14" s="70"/>
      <c r="G14" s="22"/>
      <c r="H14" s="18"/>
      <c r="I14" s="22"/>
    </row>
    <row r="15" spans="1:10" ht="25.15" customHeight="1" x14ac:dyDescent="0.2">
      <c r="A15" s="21"/>
      <c r="B15" s="18"/>
      <c r="C15" s="22"/>
      <c r="D15" s="21"/>
      <c r="E15" s="20"/>
      <c r="F15" s="70"/>
      <c r="G15" s="22"/>
      <c r="H15" s="18"/>
      <c r="I15" s="22"/>
    </row>
    <row r="16" spans="1:10" ht="25.15" customHeight="1" x14ac:dyDescent="0.2">
      <c r="A16" s="21"/>
      <c r="B16" s="18"/>
      <c r="C16" s="22"/>
      <c r="D16" s="21"/>
      <c r="E16" s="20"/>
      <c r="F16" s="70"/>
      <c r="G16" s="22"/>
      <c r="H16" s="18"/>
      <c r="I16" s="22"/>
    </row>
    <row r="17" spans="1:9" ht="25.15" customHeight="1" x14ac:dyDescent="0.2">
      <c r="A17" s="21"/>
      <c r="B17" s="18"/>
      <c r="C17" s="22"/>
      <c r="D17" s="21"/>
      <c r="E17" s="20"/>
      <c r="F17" s="70"/>
      <c r="G17" s="22"/>
      <c r="H17" s="18"/>
      <c r="I17" s="22"/>
    </row>
    <row r="18" spans="1:9" ht="25.15" customHeight="1" x14ac:dyDescent="0.2">
      <c r="A18" s="21"/>
      <c r="B18" s="18"/>
      <c r="C18" s="22"/>
      <c r="D18" s="21"/>
      <c r="E18" s="20"/>
      <c r="F18" s="70"/>
      <c r="G18" s="22"/>
      <c r="H18" s="18"/>
      <c r="I18" s="22"/>
    </row>
    <row r="19" spans="1:9" ht="25.15" customHeight="1" x14ac:dyDescent="0.2">
      <c r="A19" s="21"/>
      <c r="B19" s="18"/>
      <c r="C19" s="22"/>
      <c r="D19" s="21"/>
      <c r="E19" s="20"/>
      <c r="F19" s="70"/>
      <c r="G19" s="22"/>
      <c r="H19" s="18"/>
      <c r="I19" s="22"/>
    </row>
    <row r="20" spans="1:9" ht="25.15" customHeight="1" x14ac:dyDescent="0.2">
      <c r="A20" s="21"/>
      <c r="B20" s="18"/>
      <c r="C20" s="22"/>
      <c r="D20" s="21"/>
      <c r="E20" s="20"/>
      <c r="F20" s="70"/>
      <c r="G20" s="22"/>
      <c r="H20" s="18"/>
      <c r="I20" s="22"/>
    </row>
    <row r="21" spans="1:9" ht="25.15" customHeight="1" x14ac:dyDescent="0.2">
      <c r="A21" s="21"/>
      <c r="B21" s="18"/>
      <c r="C21" s="22"/>
      <c r="D21" s="21"/>
      <c r="E21" s="20"/>
      <c r="F21" s="70"/>
      <c r="G21" s="22"/>
      <c r="H21" s="18"/>
      <c r="I21" s="22"/>
    </row>
    <row r="22" spans="1:9" ht="25.15" customHeight="1" x14ac:dyDescent="0.2">
      <c r="A22" s="21"/>
      <c r="B22" s="18"/>
      <c r="C22" s="22"/>
      <c r="D22" s="21"/>
      <c r="E22" s="20"/>
      <c r="F22" s="70"/>
      <c r="G22" s="22"/>
      <c r="H22" s="18"/>
      <c r="I22" s="22"/>
    </row>
    <row r="23" spans="1:9" ht="25.15" customHeight="1" x14ac:dyDescent="0.2">
      <c r="A23" s="21"/>
      <c r="B23" s="18"/>
      <c r="C23" s="22"/>
      <c r="D23" s="21"/>
      <c r="E23" s="20"/>
      <c r="F23" s="70"/>
      <c r="G23" s="22"/>
      <c r="H23" s="18"/>
      <c r="I23" s="22"/>
    </row>
    <row r="24" spans="1:9" ht="25.15" customHeight="1" x14ac:dyDescent="0.2">
      <c r="A24" s="21"/>
      <c r="B24" s="18"/>
      <c r="C24" s="22"/>
      <c r="D24" s="21"/>
      <c r="E24" s="20"/>
      <c r="F24" s="70"/>
      <c r="G24" s="22"/>
      <c r="H24" s="18"/>
      <c r="I24" s="22"/>
    </row>
    <row r="25" spans="1:9" ht="25.15" customHeight="1" x14ac:dyDescent="0.2">
      <c r="A25" s="21"/>
      <c r="B25" s="18"/>
      <c r="C25" s="22"/>
      <c r="D25" s="21"/>
      <c r="E25" s="20"/>
      <c r="F25" s="70"/>
      <c r="G25" s="22"/>
      <c r="H25" s="18"/>
      <c r="I25" s="22"/>
    </row>
    <row r="26" spans="1:9" ht="25.15" customHeight="1" x14ac:dyDescent="0.2">
      <c r="A26" s="21"/>
      <c r="B26" s="18"/>
      <c r="C26" s="22"/>
      <c r="D26" s="21"/>
      <c r="E26" s="20"/>
      <c r="F26" s="70"/>
      <c r="G26" s="22"/>
      <c r="H26" s="18"/>
      <c r="I26" s="22"/>
    </row>
    <row r="27" spans="1:9" ht="25.15" customHeight="1" x14ac:dyDescent="0.2">
      <c r="A27" s="21"/>
      <c r="B27" s="18"/>
      <c r="C27" s="22"/>
      <c r="D27" s="21"/>
      <c r="E27" s="20"/>
      <c r="F27" s="70"/>
      <c r="G27" s="22"/>
      <c r="H27" s="18"/>
      <c r="I27" s="22"/>
    </row>
    <row r="28" spans="1:9" ht="25.15" customHeight="1" x14ac:dyDescent="0.2">
      <c r="A28" s="21"/>
      <c r="B28" s="18"/>
      <c r="C28" s="22"/>
      <c r="D28" s="21"/>
      <c r="E28" s="20"/>
      <c r="F28" s="70"/>
      <c r="G28" s="22"/>
      <c r="H28" s="18"/>
      <c r="I28" s="22"/>
    </row>
  </sheetData>
  <sheetProtection sheet="1" objects="1" scenarios="1"/>
  <mergeCells count="1">
    <mergeCell ref="A6:I6"/>
  </mergeCells>
  <pageMargins left="0.7" right="0.7" top="0.75" bottom="0.75" header="0.3" footer="0.3"/>
  <pageSetup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6"/>
  <dimension ref="A1:A44"/>
  <sheetViews>
    <sheetView workbookViewId="0">
      <selection activeCell="A3" sqref="A3"/>
    </sheetView>
  </sheetViews>
  <sheetFormatPr defaultColWidth="8.875" defaultRowHeight="12.75" x14ac:dyDescent="0.2"/>
  <cols>
    <col min="1" max="1" width="90.75" style="1" customWidth="1"/>
    <col min="2" max="16384" width="8.875" style="1"/>
  </cols>
  <sheetData>
    <row r="1" spans="1:1" ht="15.75" x14ac:dyDescent="0.25">
      <c r="A1" s="57" t="str">
        <f>Config!A1</f>
        <v>MSU Extension Service Goat Records</v>
      </c>
    </row>
    <row r="2" spans="1:1" ht="15.75" x14ac:dyDescent="0.25">
      <c r="A2" s="57" t="s">
        <v>28</v>
      </c>
    </row>
    <row r="3" spans="1:1" x14ac:dyDescent="0.2">
      <c r="A3" s="90"/>
    </row>
    <row r="4" spans="1:1" ht="38.25" x14ac:dyDescent="0.2">
      <c r="A4" s="40" t="s">
        <v>121</v>
      </c>
    </row>
    <row r="5" spans="1:1" ht="102" x14ac:dyDescent="0.2">
      <c r="A5" s="40" t="s">
        <v>57</v>
      </c>
    </row>
    <row r="7" spans="1:1" ht="15.75" x14ac:dyDescent="0.25">
      <c r="A7" s="73" t="s">
        <v>36</v>
      </c>
    </row>
    <row r="8" spans="1:1" x14ac:dyDescent="0.2">
      <c r="A8" s="71" t="s">
        <v>33</v>
      </c>
    </row>
    <row r="9" spans="1:1" ht="38.25" x14ac:dyDescent="0.2">
      <c r="A9" s="71" t="s">
        <v>34</v>
      </c>
    </row>
    <row r="10" spans="1:1" x14ac:dyDescent="0.2">
      <c r="A10" s="71" t="s">
        <v>35</v>
      </c>
    </row>
    <row r="12" spans="1:1" ht="15.75" x14ac:dyDescent="0.25">
      <c r="A12" s="57" t="s">
        <v>30</v>
      </c>
    </row>
    <row r="13" spans="1:1" ht="25.5" x14ac:dyDescent="0.2">
      <c r="A13" s="40" t="s">
        <v>58</v>
      </c>
    </row>
    <row r="14" spans="1:1" ht="25.5" x14ac:dyDescent="0.2">
      <c r="A14" s="40" t="s">
        <v>114</v>
      </c>
    </row>
    <row r="15" spans="1:1" x14ac:dyDescent="0.2">
      <c r="A15" s="1" t="s">
        <v>95</v>
      </c>
    </row>
    <row r="16" spans="1:1" ht="25.5" x14ac:dyDescent="0.2">
      <c r="A16" s="40" t="s">
        <v>96</v>
      </c>
    </row>
    <row r="17" spans="1:1" ht="25.5" x14ac:dyDescent="0.2">
      <c r="A17" s="40" t="s">
        <v>111</v>
      </c>
    </row>
    <row r="18" spans="1:1" ht="25.5" x14ac:dyDescent="0.2">
      <c r="A18" s="40" t="s">
        <v>112</v>
      </c>
    </row>
    <row r="19" spans="1:1" ht="25.5" x14ac:dyDescent="0.2">
      <c r="A19" s="40" t="s">
        <v>115</v>
      </c>
    </row>
    <row r="20" spans="1:1" ht="25.5" x14ac:dyDescent="0.2">
      <c r="A20" s="40" t="s">
        <v>116</v>
      </c>
    </row>
    <row r="21" spans="1:1" x14ac:dyDescent="0.2">
      <c r="A21" s="40" t="s">
        <v>37</v>
      </c>
    </row>
    <row r="22" spans="1:1" x14ac:dyDescent="0.2">
      <c r="A22" s="40"/>
    </row>
    <row r="23" spans="1:1" ht="15.75" x14ac:dyDescent="0.25">
      <c r="A23" s="72" t="s">
        <v>97</v>
      </c>
    </row>
    <row r="24" spans="1:1" ht="25.5" x14ac:dyDescent="0.2">
      <c r="A24" s="40" t="s">
        <v>98</v>
      </c>
    </row>
    <row r="25" spans="1:1" x14ac:dyDescent="0.2">
      <c r="A25" s="40"/>
    </row>
    <row r="26" spans="1:1" ht="15.75" x14ac:dyDescent="0.25">
      <c r="A26" s="72" t="s">
        <v>99</v>
      </c>
    </row>
    <row r="27" spans="1:1" x14ac:dyDescent="0.2">
      <c r="A27" s="40" t="s">
        <v>100</v>
      </c>
    </row>
    <row r="28" spans="1:1" x14ac:dyDescent="0.2">
      <c r="A28" s="40" t="s">
        <v>101</v>
      </c>
    </row>
    <row r="29" spans="1:1" ht="25.5" x14ac:dyDescent="0.2">
      <c r="A29" s="40" t="s">
        <v>113</v>
      </c>
    </row>
    <row r="30" spans="1:1" ht="25.5" x14ac:dyDescent="0.2">
      <c r="A30" s="40" t="s">
        <v>117</v>
      </c>
    </row>
    <row r="31" spans="1:1" x14ac:dyDescent="0.2">
      <c r="A31" s="40" t="s">
        <v>102</v>
      </c>
    </row>
    <row r="32" spans="1:1" x14ac:dyDescent="0.2">
      <c r="A32" s="40" t="s">
        <v>118</v>
      </c>
    </row>
    <row r="33" spans="1:1" ht="25.5" x14ac:dyDescent="0.2">
      <c r="A33" s="40" t="s">
        <v>43</v>
      </c>
    </row>
    <row r="34" spans="1:1" ht="38.25" x14ac:dyDescent="0.2">
      <c r="A34" s="40" t="s">
        <v>103</v>
      </c>
    </row>
    <row r="35" spans="1:1" x14ac:dyDescent="0.2">
      <c r="A35" s="40" t="s">
        <v>104</v>
      </c>
    </row>
    <row r="36" spans="1:1" ht="25.5" x14ac:dyDescent="0.2">
      <c r="A36" s="40" t="s">
        <v>105</v>
      </c>
    </row>
    <row r="37" spans="1:1" x14ac:dyDescent="0.2">
      <c r="A37" s="40" t="s">
        <v>106</v>
      </c>
    </row>
    <row r="38" spans="1:1" x14ac:dyDescent="0.2">
      <c r="A38" s="40" t="s">
        <v>107</v>
      </c>
    </row>
    <row r="40" spans="1:1" ht="15.75" x14ac:dyDescent="0.25">
      <c r="A40" s="57" t="s">
        <v>38</v>
      </c>
    </row>
    <row r="41" spans="1:1" ht="51" x14ac:dyDescent="0.2">
      <c r="A41" s="40" t="s">
        <v>108</v>
      </c>
    </row>
    <row r="42" spans="1:1" ht="38.25" x14ac:dyDescent="0.2">
      <c r="A42" s="40" t="s">
        <v>109</v>
      </c>
    </row>
    <row r="43" spans="1:1" ht="25.5" x14ac:dyDescent="0.2">
      <c r="A43" s="40" t="s">
        <v>110</v>
      </c>
    </row>
    <row r="44" spans="1:1" ht="25.5" x14ac:dyDescent="0.2">
      <c r="A44" s="40" t="s">
        <v>119</v>
      </c>
    </row>
  </sheetData>
  <sheetProtection sheet="1" objects="1" scenarios="1"/>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8</vt:i4>
      </vt:variant>
      <vt:variant>
        <vt:lpstr>Named Ranges</vt:lpstr>
      </vt:variant>
      <vt:variant>
        <vt:i4>38</vt:i4>
      </vt:variant>
    </vt:vector>
  </HeadingPairs>
  <TitlesOfParts>
    <vt:vector size="46" baseType="lpstr">
      <vt:lpstr>Config</vt:lpstr>
      <vt:lpstr>Kid Data</vt:lpstr>
      <vt:lpstr>Doe Data</vt:lpstr>
      <vt:lpstr>Buck Data</vt:lpstr>
      <vt:lpstr>Summary</vt:lpstr>
      <vt:lpstr>Tables</vt:lpstr>
      <vt:lpstr>Kid Recording Sheet</vt:lpstr>
      <vt:lpstr>User Guide</vt:lpstr>
      <vt:lpstr>Age_Group_120_Ave_Adj_WW</vt:lpstr>
      <vt:lpstr>Age_Group_120_Criteria</vt:lpstr>
      <vt:lpstr>Age_Group_120_N</vt:lpstr>
      <vt:lpstr>Age_Group_60_Ave_Adj_WW</vt:lpstr>
      <vt:lpstr>Age_Group_60_Criteria</vt:lpstr>
      <vt:lpstr>Age_Group_60_N</vt:lpstr>
      <vt:lpstr>Age_Group_90_Ave_Adj_WW</vt:lpstr>
      <vt:lpstr>Age_Group_90_Criteria</vt:lpstr>
      <vt:lpstr>Age_Group_90_N</vt:lpstr>
      <vt:lpstr>Age_Group_Table</vt:lpstr>
      <vt:lpstr>Age_of_Dam_Adj_Factors_Table</vt:lpstr>
      <vt:lpstr>Age_Of_Dam_Table</vt:lpstr>
      <vt:lpstr>Birth__Rearing_Type_Adj_Factors_Table</vt:lpstr>
      <vt:lpstr>Buck_Count</vt:lpstr>
      <vt:lpstr>Buck_Data_List</vt:lpstr>
      <vt:lpstr>Buck_Data_Table</vt:lpstr>
      <vt:lpstr>Buck_Data_Table_2</vt:lpstr>
      <vt:lpstr>Buck_Kid_Adj_Factors_Table</vt:lpstr>
      <vt:lpstr>Doe_Count</vt:lpstr>
      <vt:lpstr>Doe_Data_List</vt:lpstr>
      <vt:lpstr>Doe_Data_Table</vt:lpstr>
      <vt:lpstr>Doe_Data_Table_2</vt:lpstr>
      <vt:lpstr>Doe_Data_Table_w_Number</vt:lpstr>
      <vt:lpstr>Doe_Kid_Adj_Factors_Table</vt:lpstr>
      <vt:lpstr>Farm_Name</vt:lpstr>
      <vt:lpstr>Farm_Owner</vt:lpstr>
      <vt:lpstr>Kid_Count</vt:lpstr>
      <vt:lpstr>Kid_Data_Table</vt:lpstr>
      <vt:lpstr>Kid_Data_Table_2</vt:lpstr>
      <vt:lpstr>Kid_Year</vt:lpstr>
      <vt:lpstr>'Buck Data'!Print_Area</vt:lpstr>
      <vt:lpstr>'Doe Data'!Print_Area</vt:lpstr>
      <vt:lpstr>'Buck Data'!Print_Titles</vt:lpstr>
      <vt:lpstr>'Doe Data'!Print_Titles</vt:lpstr>
      <vt:lpstr>'Kid Data'!Print_Titles</vt:lpstr>
      <vt:lpstr>Sex_of_Kid_Adj_Factors_Table</vt:lpstr>
      <vt:lpstr>Wether_Kid_Adj_Factors_Table</vt:lpstr>
      <vt:lpstr>Wether_Lamb_Adj_Factors_Table</vt:lpstr>
    </vt:vector>
  </TitlesOfParts>
  <Company>Mississippi State University</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Extension Service</dc:creator>
  <cp:lastModifiedBy>Rios de Alvarez, Leyla Rios</cp:lastModifiedBy>
  <cp:lastPrinted>2015-06-11T14:46:39Z</cp:lastPrinted>
  <dcterms:created xsi:type="dcterms:W3CDTF">2009-08-18T19:35:01Z</dcterms:created>
  <dcterms:modified xsi:type="dcterms:W3CDTF">2022-01-07T21:42:38Z</dcterms:modified>
</cp:coreProperties>
</file>